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4.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enizek\Dropbox\Radnice\Školská rada a Komise školství\"/>
    </mc:Choice>
  </mc:AlternateContent>
  <bookViews>
    <workbookView xWindow="0" yWindow="0" windowWidth="14550" windowHeight="7050" activeTab="1"/>
  </bookViews>
  <sheets>
    <sheet name="1+2.st" sheetId="1" r:id="rId1"/>
    <sheet name="1.st" sheetId="2" r:id="rId2"/>
    <sheet name="2.st" sheetId="3" r:id="rId3"/>
    <sheet name="texty" sheetId="6" r:id="rId4"/>
    <sheet name="Graf1" sheetId="5" r:id="rId5"/>
  </sheets>
  <definedNames>
    <definedName name="_Toc5037001" localSheetId="0">'1+2.st'!$A$1</definedName>
    <definedName name="_Toc5037002" localSheetId="0">'1+2.st'!$A$19</definedName>
    <definedName name="_Toc5037003" localSheetId="0">'1+2.st'!$A$11</definedName>
    <definedName name="_Toc5037004" localSheetId="0">'1+2.st'!$A$27</definedName>
    <definedName name="_Toc5037006" localSheetId="0">'1+2.st'!$A$41</definedName>
    <definedName name="_Toc5037007" localSheetId="0">'1+2.st'!$A$49</definedName>
    <definedName name="_Toc5037008" localSheetId="0">'1+2.st'!$A$56</definedName>
    <definedName name="_Toc5037009" localSheetId="0">'1+2.st'!$A$61</definedName>
    <definedName name="_Toc5037010" localSheetId="0">'1+2.st'!$A$69</definedName>
    <definedName name="_Toc5037011" localSheetId="0">'1+2.st'!$A$81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G83" i="2" l="1"/>
  <c r="DH83" i="2"/>
  <c r="DI83" i="2"/>
  <c r="DJ83" i="2"/>
  <c r="DF83" i="2"/>
  <c r="DG82" i="2"/>
  <c r="DH82" i="2"/>
  <c r="DI82" i="2"/>
  <c r="DJ82" i="2"/>
  <c r="DF82" i="2"/>
  <c r="BL83" i="3"/>
  <c r="BM83" i="3"/>
  <c r="BN83" i="3"/>
  <c r="BO83" i="3"/>
  <c r="BK83" i="3"/>
  <c r="BL82" i="3"/>
  <c r="BM82" i="3"/>
  <c r="BN82" i="3"/>
  <c r="BO82" i="3"/>
  <c r="BK82" i="3"/>
  <c r="FH70" i="1"/>
  <c r="FG70" i="1"/>
  <c r="BK58" i="3"/>
  <c r="FV83" i="1"/>
  <c r="FU83" i="1"/>
  <c r="FT83" i="1"/>
  <c r="FR83" i="1"/>
  <c r="FQ83" i="1"/>
  <c r="FP83" i="1"/>
  <c r="FO83" i="1"/>
  <c r="FN83" i="1"/>
  <c r="FV82" i="1"/>
  <c r="FU82" i="1"/>
  <c r="FT82" i="1"/>
  <c r="FR82" i="1"/>
  <c r="FQ82" i="1"/>
  <c r="FP82" i="1"/>
  <c r="FO82" i="1"/>
  <c r="FN82" i="1"/>
  <c r="FV66" i="1"/>
  <c r="FU66" i="1"/>
  <c r="FT66" i="1"/>
  <c r="FR66" i="1"/>
  <c r="FQ66" i="1"/>
  <c r="FP66" i="1"/>
  <c r="FO66" i="1"/>
  <c r="FN66" i="1"/>
  <c r="FV65" i="1"/>
  <c r="FU65" i="1"/>
  <c r="FT65" i="1"/>
  <c r="FR65" i="1"/>
  <c r="FQ65" i="1"/>
  <c r="FP65" i="1"/>
  <c r="FO65" i="1"/>
  <c r="FN65" i="1"/>
  <c r="FV64" i="1"/>
  <c r="FU64" i="1"/>
  <c r="FT64" i="1"/>
  <c r="FR64" i="1"/>
  <c r="FQ64" i="1"/>
  <c r="FP64" i="1"/>
  <c r="FO64" i="1"/>
  <c r="FN64" i="1"/>
  <c r="FV63" i="1"/>
  <c r="FU63" i="1"/>
  <c r="FT63" i="1"/>
  <c r="FR63" i="1"/>
  <c r="FQ63" i="1"/>
  <c r="FP63" i="1"/>
  <c r="FO63" i="1"/>
  <c r="FN63" i="1"/>
  <c r="FV62" i="1"/>
  <c r="FU62" i="1"/>
  <c r="FT62" i="1"/>
  <c r="FR62" i="1"/>
  <c r="FQ62" i="1"/>
  <c r="FP62" i="1"/>
  <c r="FO62" i="1"/>
  <c r="FN62" i="1"/>
  <c r="FV60" i="1"/>
  <c r="FU60" i="1"/>
  <c r="FT60" i="1"/>
  <c r="FR60" i="1"/>
  <c r="FQ60" i="1"/>
  <c r="FP60" i="1"/>
  <c r="FO60" i="1"/>
  <c r="FN60" i="1"/>
  <c r="FV59" i="1"/>
  <c r="FU59" i="1"/>
  <c r="FT59" i="1"/>
  <c r="FR59" i="1"/>
  <c r="FQ59" i="1"/>
  <c r="FP59" i="1"/>
  <c r="FO59" i="1"/>
  <c r="FN59" i="1"/>
  <c r="FV58" i="1"/>
  <c r="FU58" i="1"/>
  <c r="FT58" i="1"/>
  <c r="FR58" i="1"/>
  <c r="FQ58" i="1"/>
  <c r="FP58" i="1"/>
  <c r="FO58" i="1"/>
  <c r="FN58" i="1"/>
  <c r="FV57" i="1"/>
  <c r="FU57" i="1"/>
  <c r="FT57" i="1"/>
  <c r="FR57" i="1"/>
  <c r="FQ57" i="1"/>
  <c r="FP57" i="1"/>
  <c r="FO57" i="1"/>
  <c r="FN57" i="1"/>
  <c r="FV54" i="1"/>
  <c r="FU54" i="1"/>
  <c r="FT54" i="1"/>
  <c r="FR54" i="1"/>
  <c r="FQ54" i="1"/>
  <c r="FP54" i="1"/>
  <c r="FO54" i="1"/>
  <c r="FN54" i="1"/>
  <c r="FV53" i="1"/>
  <c r="FU53" i="1"/>
  <c r="FT53" i="1"/>
  <c r="FR53" i="1"/>
  <c r="FQ53" i="1"/>
  <c r="FP53" i="1"/>
  <c r="FO53" i="1"/>
  <c r="FN53" i="1"/>
  <c r="FV52" i="1"/>
  <c r="FU52" i="1"/>
  <c r="FT52" i="1"/>
  <c r="FR52" i="1"/>
  <c r="FQ52" i="1"/>
  <c r="FP52" i="1"/>
  <c r="FO52" i="1"/>
  <c r="FN52" i="1"/>
  <c r="FV51" i="1"/>
  <c r="FU51" i="1"/>
  <c r="FT51" i="1"/>
  <c r="FR51" i="1"/>
  <c r="FQ51" i="1"/>
  <c r="FP51" i="1"/>
  <c r="FO51" i="1"/>
  <c r="FN51" i="1"/>
  <c r="FV50" i="1"/>
  <c r="FU50" i="1"/>
  <c r="FT50" i="1"/>
  <c r="FR50" i="1"/>
  <c r="FQ50" i="1"/>
  <c r="FP50" i="1"/>
  <c r="FO50" i="1"/>
  <c r="FN50" i="1"/>
  <c r="FV47" i="1"/>
  <c r="FU47" i="1"/>
  <c r="FT47" i="1"/>
  <c r="FR47" i="1"/>
  <c r="FQ47" i="1"/>
  <c r="FP47" i="1"/>
  <c r="FO47" i="1"/>
  <c r="FN47" i="1"/>
  <c r="FV46" i="1"/>
  <c r="FU46" i="1"/>
  <c r="FT46" i="1"/>
  <c r="FR46" i="1"/>
  <c r="FQ46" i="1"/>
  <c r="FP46" i="1"/>
  <c r="FO46" i="1"/>
  <c r="FN46" i="1"/>
  <c r="FV45" i="1"/>
  <c r="FU45" i="1"/>
  <c r="FT45" i="1"/>
  <c r="FR45" i="1"/>
  <c r="FQ45" i="1"/>
  <c r="FP45" i="1"/>
  <c r="FO45" i="1"/>
  <c r="FN45" i="1"/>
  <c r="FV44" i="1"/>
  <c r="FU44" i="1"/>
  <c r="FT44" i="1"/>
  <c r="FR44" i="1"/>
  <c r="FQ44" i="1"/>
  <c r="FP44" i="1"/>
  <c r="FO44" i="1"/>
  <c r="FN44" i="1"/>
  <c r="FV43" i="1"/>
  <c r="FU43" i="1"/>
  <c r="FT43" i="1"/>
  <c r="FR43" i="1"/>
  <c r="FQ43" i="1"/>
  <c r="FP43" i="1"/>
  <c r="FO43" i="1"/>
  <c r="FN43" i="1"/>
  <c r="FV42" i="1"/>
  <c r="FU42" i="1"/>
  <c r="FT42" i="1"/>
  <c r="FR42" i="1"/>
  <c r="FQ42" i="1"/>
  <c r="FP42" i="1"/>
  <c r="FO42" i="1"/>
  <c r="FN42" i="1"/>
  <c r="FV40" i="1"/>
  <c r="FU40" i="1"/>
  <c r="FT40" i="1"/>
  <c r="FR40" i="1"/>
  <c r="FQ40" i="1"/>
  <c r="FP40" i="1"/>
  <c r="FO40" i="1"/>
  <c r="FN40" i="1"/>
  <c r="FV39" i="1"/>
  <c r="FU39" i="1"/>
  <c r="FT39" i="1"/>
  <c r="FR39" i="1"/>
  <c r="FQ39" i="1"/>
  <c r="FP39" i="1"/>
  <c r="FO39" i="1"/>
  <c r="FN39" i="1"/>
  <c r="FV38" i="1"/>
  <c r="FU38" i="1"/>
  <c r="FT38" i="1"/>
  <c r="FR38" i="1"/>
  <c r="FQ38" i="1"/>
  <c r="FP38" i="1"/>
  <c r="FO38" i="1"/>
  <c r="FN38" i="1"/>
  <c r="FV37" i="1"/>
  <c r="FU37" i="1"/>
  <c r="FT37" i="1"/>
  <c r="FR37" i="1"/>
  <c r="FQ37" i="1"/>
  <c r="FP37" i="1"/>
  <c r="FO37" i="1"/>
  <c r="FN37" i="1"/>
  <c r="FV36" i="1"/>
  <c r="FU36" i="1"/>
  <c r="FT36" i="1"/>
  <c r="FR36" i="1"/>
  <c r="FQ36" i="1"/>
  <c r="FP36" i="1"/>
  <c r="FO36" i="1"/>
  <c r="FN36" i="1"/>
  <c r="FV35" i="1"/>
  <c r="FU35" i="1"/>
  <c r="FT35" i="1"/>
  <c r="FR35" i="1"/>
  <c r="FQ35" i="1"/>
  <c r="FP35" i="1"/>
  <c r="FO35" i="1"/>
  <c r="FN35" i="1"/>
  <c r="FV34" i="1"/>
  <c r="FU34" i="1"/>
  <c r="FT34" i="1"/>
  <c r="FR34" i="1"/>
  <c r="FQ34" i="1"/>
  <c r="FP34" i="1"/>
  <c r="FO34" i="1"/>
  <c r="FN34" i="1"/>
  <c r="FV32" i="1"/>
  <c r="FU32" i="1"/>
  <c r="FT32" i="1"/>
  <c r="FR32" i="1"/>
  <c r="FQ32" i="1"/>
  <c r="FP32" i="1"/>
  <c r="FO32" i="1"/>
  <c r="FN32" i="1"/>
  <c r="FV31" i="1"/>
  <c r="FU31" i="1"/>
  <c r="FT31" i="1"/>
  <c r="FR31" i="1"/>
  <c r="FQ31" i="1"/>
  <c r="FP31" i="1"/>
  <c r="FO31" i="1"/>
  <c r="FN31" i="1"/>
  <c r="FV30" i="1"/>
  <c r="FU30" i="1"/>
  <c r="FT30" i="1"/>
  <c r="FR30" i="1"/>
  <c r="FQ30" i="1"/>
  <c r="FP30" i="1"/>
  <c r="FO30" i="1"/>
  <c r="FN30" i="1"/>
  <c r="FV29" i="1"/>
  <c r="FU29" i="1"/>
  <c r="FT29" i="1"/>
  <c r="FR29" i="1"/>
  <c r="FQ29" i="1"/>
  <c r="FP29" i="1"/>
  <c r="FO29" i="1"/>
  <c r="FN29" i="1"/>
  <c r="FV28" i="1"/>
  <c r="FU28" i="1"/>
  <c r="FT28" i="1"/>
  <c r="FR28" i="1"/>
  <c r="FQ28" i="1"/>
  <c r="FP28" i="1"/>
  <c r="FO28" i="1"/>
  <c r="FN28" i="1"/>
  <c r="FV25" i="1"/>
  <c r="FU25" i="1"/>
  <c r="FT25" i="1"/>
  <c r="FR25" i="1"/>
  <c r="FQ25" i="1"/>
  <c r="FP25" i="1"/>
  <c r="FO25" i="1"/>
  <c r="FN25" i="1"/>
  <c r="FV24" i="1"/>
  <c r="FU24" i="1"/>
  <c r="FT24" i="1"/>
  <c r="FR24" i="1"/>
  <c r="FQ24" i="1"/>
  <c r="FP24" i="1"/>
  <c r="FO24" i="1"/>
  <c r="FN24" i="1"/>
  <c r="FV23" i="1"/>
  <c r="FU23" i="1"/>
  <c r="FT23" i="1"/>
  <c r="FR23" i="1"/>
  <c r="FQ23" i="1"/>
  <c r="FP23" i="1"/>
  <c r="FO23" i="1"/>
  <c r="FN23" i="1"/>
  <c r="FV22" i="1"/>
  <c r="FU22" i="1"/>
  <c r="FT22" i="1"/>
  <c r="FR22" i="1"/>
  <c r="FQ22" i="1"/>
  <c r="FP22" i="1"/>
  <c r="FO22" i="1"/>
  <c r="FN22" i="1"/>
  <c r="FV21" i="1"/>
  <c r="FU21" i="1"/>
  <c r="FT21" i="1"/>
  <c r="FR21" i="1"/>
  <c r="FQ21" i="1"/>
  <c r="FP21" i="1"/>
  <c r="FO21" i="1"/>
  <c r="FN21" i="1"/>
  <c r="FV20" i="1"/>
  <c r="FU20" i="1"/>
  <c r="FT20" i="1"/>
  <c r="FR20" i="1"/>
  <c r="FQ20" i="1"/>
  <c r="FP20" i="1"/>
  <c r="FO20" i="1"/>
  <c r="FN20" i="1"/>
  <c r="FV17" i="1"/>
  <c r="FU17" i="1"/>
  <c r="FT17" i="1"/>
  <c r="FR17" i="1"/>
  <c r="FQ17" i="1"/>
  <c r="FP17" i="1"/>
  <c r="FO17" i="1"/>
  <c r="FN17" i="1"/>
  <c r="FV16" i="1"/>
  <c r="FU16" i="1"/>
  <c r="FT16" i="1"/>
  <c r="FR16" i="1"/>
  <c r="FQ16" i="1"/>
  <c r="FP16" i="1"/>
  <c r="FO16" i="1"/>
  <c r="FN16" i="1"/>
  <c r="FV15" i="1"/>
  <c r="FU15" i="1"/>
  <c r="FT15" i="1"/>
  <c r="FR15" i="1"/>
  <c r="FQ15" i="1"/>
  <c r="FP15" i="1"/>
  <c r="FO15" i="1"/>
  <c r="FN15" i="1"/>
  <c r="FV14" i="1"/>
  <c r="FU14" i="1"/>
  <c r="FT14" i="1"/>
  <c r="FR14" i="1"/>
  <c r="FQ14" i="1"/>
  <c r="FP14" i="1"/>
  <c r="FO14" i="1"/>
  <c r="FN14" i="1"/>
  <c r="FV13" i="1"/>
  <c r="FU13" i="1"/>
  <c r="FT13" i="1"/>
  <c r="FR13" i="1"/>
  <c r="FQ13" i="1"/>
  <c r="FP13" i="1"/>
  <c r="FO13" i="1"/>
  <c r="FN13" i="1"/>
  <c r="FV12" i="1"/>
  <c r="FU12" i="1"/>
  <c r="FT12" i="1"/>
  <c r="FR12" i="1"/>
  <c r="FQ12" i="1"/>
  <c r="FP12" i="1"/>
  <c r="FO12" i="1"/>
  <c r="FN12" i="1"/>
  <c r="FT3" i="1"/>
  <c r="FU3" i="1"/>
  <c r="FV3" i="1"/>
  <c r="FT4" i="1"/>
  <c r="FU4" i="1"/>
  <c r="FV4" i="1"/>
  <c r="FT5" i="1"/>
  <c r="FU5" i="1"/>
  <c r="FV5" i="1"/>
  <c r="FT6" i="1"/>
  <c r="FU6" i="1"/>
  <c r="FV6" i="1"/>
  <c r="FT7" i="1"/>
  <c r="FU7" i="1"/>
  <c r="FV7" i="1"/>
  <c r="FT8" i="1"/>
  <c r="FU8" i="1"/>
  <c r="FV8" i="1"/>
  <c r="FT9" i="1"/>
  <c r="FU9" i="1"/>
  <c r="FV9" i="1"/>
  <c r="FV2" i="1"/>
  <c r="FU2" i="1"/>
  <c r="FT2" i="1"/>
  <c r="FR9" i="1"/>
  <c r="FQ9" i="1"/>
  <c r="FP9" i="1"/>
  <c r="FO9" i="1"/>
  <c r="FN9" i="1"/>
  <c r="FR8" i="1"/>
  <c r="FQ8" i="1"/>
  <c r="FP8" i="1"/>
  <c r="FO8" i="1"/>
  <c r="FN8" i="1"/>
  <c r="FR7" i="1"/>
  <c r="FQ7" i="1"/>
  <c r="FP7" i="1"/>
  <c r="FO7" i="1"/>
  <c r="FN7" i="1"/>
  <c r="FR6" i="1"/>
  <c r="FQ6" i="1"/>
  <c r="FP6" i="1"/>
  <c r="FO6" i="1"/>
  <c r="FN6" i="1"/>
  <c r="FR5" i="1"/>
  <c r="FQ5" i="1"/>
  <c r="FP5" i="1"/>
  <c r="FO5" i="1"/>
  <c r="FN5" i="1"/>
  <c r="FR4" i="1"/>
  <c r="FQ4" i="1"/>
  <c r="FP4" i="1"/>
  <c r="FO4" i="1"/>
  <c r="FN4" i="1"/>
  <c r="FR3" i="1"/>
  <c r="FQ3" i="1"/>
  <c r="FP3" i="1"/>
  <c r="FO3" i="1"/>
  <c r="FN3" i="1"/>
  <c r="FR2" i="1"/>
  <c r="FQ2" i="1"/>
  <c r="FP2" i="1"/>
  <c r="FO2" i="1"/>
  <c r="FN2" i="1"/>
  <c r="BE91" i="3"/>
  <c r="BF91" i="3"/>
  <c r="BG91" i="3"/>
  <c r="BH91" i="3"/>
  <c r="BI91" i="3"/>
  <c r="BD91" i="3"/>
  <c r="CZ91" i="2"/>
  <c r="DA91" i="2"/>
  <c r="DB91" i="2"/>
  <c r="DC91" i="2"/>
  <c r="DD91" i="2"/>
  <c r="CY91" i="2"/>
  <c r="DR83" i="2"/>
  <c r="DR82" i="2"/>
  <c r="BU83" i="3"/>
  <c r="BT83" i="3"/>
  <c r="BS83" i="3"/>
  <c r="DP83" i="2"/>
  <c r="DQ83" i="2"/>
  <c r="BL66" i="3"/>
  <c r="BK66" i="3"/>
  <c r="BL65" i="3"/>
  <c r="BK65" i="3"/>
  <c r="BL64" i="3"/>
  <c r="BK64" i="3"/>
  <c r="BL63" i="3"/>
  <c r="BK63" i="3"/>
  <c r="BL62" i="3"/>
  <c r="BK62" i="3"/>
  <c r="BL60" i="3"/>
  <c r="BK60" i="3"/>
  <c r="BL59" i="3"/>
  <c r="BK59" i="3"/>
  <c r="BL58" i="3"/>
  <c r="BL57" i="3"/>
  <c r="BK57" i="3"/>
  <c r="BL54" i="3"/>
  <c r="BK54" i="3"/>
  <c r="BL53" i="3"/>
  <c r="BK53" i="3"/>
  <c r="BL52" i="3"/>
  <c r="BK52" i="3"/>
  <c r="BL51" i="3"/>
  <c r="BK51" i="3"/>
  <c r="BL50" i="3"/>
  <c r="BK50" i="3"/>
  <c r="BL47" i="3"/>
  <c r="BK47" i="3"/>
  <c r="BL46" i="3"/>
  <c r="BK46" i="3"/>
  <c r="BL45" i="3"/>
  <c r="BK45" i="3"/>
  <c r="BL44" i="3"/>
  <c r="BK44" i="3"/>
  <c r="BL43" i="3"/>
  <c r="BK43" i="3"/>
  <c r="BL42" i="3"/>
  <c r="BK42" i="3"/>
  <c r="BL39" i="3"/>
  <c r="BK39" i="3"/>
  <c r="BL38" i="3"/>
  <c r="BK38" i="3"/>
  <c r="BL37" i="3"/>
  <c r="BK37" i="3"/>
  <c r="BL36" i="3"/>
  <c r="BK36" i="3"/>
  <c r="BL35" i="3"/>
  <c r="BK35" i="3"/>
  <c r="BL34" i="3"/>
  <c r="BK34" i="3"/>
  <c r="BL32" i="3"/>
  <c r="BK32" i="3"/>
  <c r="BL31" i="3"/>
  <c r="BK31" i="3"/>
  <c r="BL30" i="3"/>
  <c r="BK30" i="3"/>
  <c r="BL29" i="3"/>
  <c r="BK29" i="3"/>
  <c r="BL28" i="3"/>
  <c r="BK28" i="3"/>
  <c r="BL25" i="3"/>
  <c r="BK25" i="3"/>
  <c r="BL24" i="3"/>
  <c r="BK24" i="3"/>
  <c r="BL23" i="3"/>
  <c r="BK23" i="3"/>
  <c r="BL22" i="3"/>
  <c r="BK22" i="3"/>
  <c r="BL21" i="3"/>
  <c r="BK21" i="3"/>
  <c r="BL20" i="3"/>
  <c r="BK20" i="3"/>
  <c r="BL17" i="3"/>
  <c r="BK17" i="3"/>
  <c r="BL16" i="3"/>
  <c r="BK16" i="3"/>
  <c r="BL15" i="3"/>
  <c r="BK15" i="3"/>
  <c r="BL14" i="3"/>
  <c r="BK14" i="3"/>
  <c r="BL13" i="3"/>
  <c r="BK13" i="3"/>
  <c r="BL12" i="3"/>
  <c r="BK12" i="3"/>
  <c r="BK3" i="3"/>
  <c r="BL3" i="3"/>
  <c r="BK4" i="3"/>
  <c r="BL4" i="3"/>
  <c r="BK5" i="3"/>
  <c r="BL5" i="3"/>
  <c r="BK6" i="3"/>
  <c r="BL6" i="3"/>
  <c r="BK7" i="3"/>
  <c r="BL7" i="3"/>
  <c r="BK8" i="3"/>
  <c r="BL8" i="3"/>
  <c r="BK9" i="3"/>
  <c r="BL9" i="3"/>
  <c r="BL2" i="3"/>
  <c r="BK2" i="3"/>
  <c r="DG66" i="2"/>
  <c r="DF66" i="2"/>
  <c r="DG65" i="2"/>
  <c r="DF65" i="2"/>
  <c r="DG64" i="2"/>
  <c r="DF64" i="2"/>
  <c r="DG63" i="2"/>
  <c r="DF63" i="2"/>
  <c r="DG62" i="2"/>
  <c r="DF62" i="2"/>
  <c r="DG60" i="2"/>
  <c r="DF60" i="2"/>
  <c r="DG59" i="2"/>
  <c r="DF59" i="2"/>
  <c r="DG58" i="2"/>
  <c r="DF58" i="2"/>
  <c r="DG57" i="2"/>
  <c r="DF57" i="2"/>
  <c r="DG54" i="2"/>
  <c r="DF54" i="2"/>
  <c r="DG53" i="2"/>
  <c r="DF53" i="2"/>
  <c r="DG52" i="2"/>
  <c r="DF52" i="2"/>
  <c r="DG51" i="2"/>
  <c r="DF51" i="2"/>
  <c r="DG50" i="2"/>
  <c r="DF50" i="2"/>
  <c r="DG47" i="2"/>
  <c r="DF47" i="2"/>
  <c r="DG46" i="2"/>
  <c r="DF46" i="2"/>
  <c r="DG45" i="2"/>
  <c r="DF45" i="2"/>
  <c r="DG44" i="2"/>
  <c r="DF44" i="2"/>
  <c r="DG43" i="2"/>
  <c r="DF43" i="2"/>
  <c r="DG42" i="2"/>
  <c r="DF42" i="2"/>
  <c r="DG40" i="2"/>
  <c r="DF40" i="2"/>
  <c r="DG39" i="2"/>
  <c r="DF39" i="2"/>
  <c r="DG38" i="2"/>
  <c r="DF38" i="2"/>
  <c r="DG37" i="2"/>
  <c r="DF37" i="2"/>
  <c r="DG36" i="2"/>
  <c r="DF36" i="2"/>
  <c r="DG35" i="2"/>
  <c r="DF35" i="2"/>
  <c r="DG34" i="2"/>
  <c r="DF34" i="2"/>
  <c r="DG32" i="2"/>
  <c r="DF32" i="2"/>
  <c r="DG31" i="2"/>
  <c r="DF31" i="2"/>
  <c r="DG30" i="2"/>
  <c r="DF30" i="2"/>
  <c r="DG29" i="2"/>
  <c r="DF29" i="2"/>
  <c r="DG28" i="2"/>
  <c r="DF28" i="2"/>
  <c r="DG25" i="2"/>
  <c r="DF25" i="2"/>
  <c r="DG24" i="2"/>
  <c r="DF24" i="2"/>
  <c r="DG23" i="2"/>
  <c r="DF23" i="2"/>
  <c r="DG22" i="2"/>
  <c r="DF22" i="2"/>
  <c r="DG21" i="2"/>
  <c r="DF21" i="2"/>
  <c r="DG20" i="2"/>
  <c r="DF20" i="2"/>
  <c r="DG17" i="2"/>
  <c r="DF17" i="2"/>
  <c r="DG16" i="2"/>
  <c r="DF16" i="2"/>
  <c r="DG15" i="2"/>
  <c r="DF15" i="2"/>
  <c r="DG14" i="2"/>
  <c r="DF14" i="2"/>
  <c r="DG13" i="2"/>
  <c r="DF13" i="2"/>
  <c r="DG12" i="2"/>
  <c r="DF12" i="2"/>
  <c r="DF3" i="2"/>
  <c r="DG3" i="2"/>
  <c r="DF4" i="2"/>
  <c r="DG4" i="2"/>
  <c r="DF5" i="2"/>
  <c r="DG5" i="2"/>
  <c r="DF6" i="2"/>
  <c r="DG6" i="2"/>
  <c r="DF7" i="2"/>
  <c r="DG7" i="2"/>
  <c r="DF8" i="2"/>
  <c r="DG8" i="2"/>
  <c r="DF9" i="2"/>
  <c r="DG9" i="2"/>
  <c r="DG2" i="2"/>
  <c r="DF2" i="2"/>
  <c r="BU82" i="3"/>
  <c r="BT82" i="3"/>
  <c r="BS82" i="3"/>
  <c r="DQ82" i="2"/>
  <c r="DP82" i="2"/>
  <c r="CZ82" i="2"/>
  <c r="BI90" i="3"/>
  <c r="BH90" i="3"/>
  <c r="BG90" i="3"/>
  <c r="BF90" i="3"/>
  <c r="BE90" i="3"/>
  <c r="BD90" i="3"/>
  <c r="DD90" i="2"/>
  <c r="DC90" i="2"/>
  <c r="DB90" i="2"/>
  <c r="DA90" i="2"/>
  <c r="CZ90" i="2"/>
  <c r="CY90" i="2"/>
  <c r="CZ70" i="2"/>
  <c r="CY70" i="2"/>
  <c r="BE70" i="3"/>
  <c r="BD70" i="3"/>
  <c r="CZ88" i="2"/>
  <c r="CZ20" i="2"/>
  <c r="CZ2" i="2"/>
  <c r="CY2" i="2"/>
  <c r="BG88" i="3"/>
  <c r="BF88" i="3"/>
  <c r="BE88" i="3"/>
  <c r="BI83" i="3"/>
  <c r="BH83" i="3"/>
  <c r="BG83" i="3"/>
  <c r="BF83" i="3"/>
  <c r="BE83" i="3"/>
  <c r="BD83" i="3"/>
  <c r="BI82" i="3"/>
  <c r="BH82" i="3"/>
  <c r="BG82" i="3"/>
  <c r="BF82" i="3"/>
  <c r="BE82" i="3"/>
  <c r="BD82" i="3"/>
  <c r="BD78" i="3"/>
  <c r="BD77" i="3"/>
  <c r="BD76" i="3"/>
  <c r="BD75" i="3"/>
  <c r="BD74" i="3"/>
  <c r="BD73" i="3"/>
  <c r="BD72" i="3"/>
  <c r="BD71" i="3"/>
  <c r="BI66" i="3"/>
  <c r="BH66" i="3"/>
  <c r="BG66" i="3"/>
  <c r="BF66" i="3"/>
  <c r="BE66" i="3"/>
  <c r="BD66" i="3"/>
  <c r="BI65" i="3"/>
  <c r="BH65" i="3"/>
  <c r="BG65" i="3"/>
  <c r="BF65" i="3"/>
  <c r="BE65" i="3"/>
  <c r="BD65" i="3"/>
  <c r="BI64" i="3"/>
  <c r="BH64" i="3"/>
  <c r="BG64" i="3"/>
  <c r="BF64" i="3"/>
  <c r="BE64" i="3"/>
  <c r="BD64" i="3"/>
  <c r="BI63" i="3"/>
  <c r="BH63" i="3"/>
  <c r="BG63" i="3"/>
  <c r="BF63" i="3"/>
  <c r="BE63" i="3"/>
  <c r="BD63" i="3"/>
  <c r="BI62" i="3"/>
  <c r="BH62" i="3"/>
  <c r="BG62" i="3"/>
  <c r="BF62" i="3"/>
  <c r="BE62" i="3"/>
  <c r="BD62" i="3"/>
  <c r="BI60" i="3"/>
  <c r="BH60" i="3"/>
  <c r="BG60" i="3"/>
  <c r="BF60" i="3"/>
  <c r="BE60" i="3"/>
  <c r="BD60" i="3"/>
  <c r="BI59" i="3"/>
  <c r="BH59" i="3"/>
  <c r="BG59" i="3"/>
  <c r="BF59" i="3"/>
  <c r="BE59" i="3"/>
  <c r="BD59" i="3"/>
  <c r="BI58" i="3"/>
  <c r="BH58" i="3"/>
  <c r="BG58" i="3"/>
  <c r="BF58" i="3"/>
  <c r="BE58" i="3"/>
  <c r="BD58" i="3"/>
  <c r="BI57" i="3"/>
  <c r="BH57" i="3"/>
  <c r="BG57" i="3"/>
  <c r="BF57" i="3"/>
  <c r="BE57" i="3"/>
  <c r="BD57" i="3"/>
  <c r="BI54" i="3"/>
  <c r="BH54" i="3"/>
  <c r="BG54" i="3"/>
  <c r="BF54" i="3"/>
  <c r="BE54" i="3"/>
  <c r="BD54" i="3"/>
  <c r="BI53" i="3"/>
  <c r="BH53" i="3"/>
  <c r="BG53" i="3"/>
  <c r="BF53" i="3"/>
  <c r="BE53" i="3"/>
  <c r="BD53" i="3"/>
  <c r="BI52" i="3"/>
  <c r="BH52" i="3"/>
  <c r="BG52" i="3"/>
  <c r="BF52" i="3"/>
  <c r="BE52" i="3"/>
  <c r="BD52" i="3"/>
  <c r="BI51" i="3"/>
  <c r="BH51" i="3"/>
  <c r="BG51" i="3"/>
  <c r="BF51" i="3"/>
  <c r="BE51" i="3"/>
  <c r="BD51" i="3"/>
  <c r="BI50" i="3"/>
  <c r="BH50" i="3"/>
  <c r="BG50" i="3"/>
  <c r="BF50" i="3"/>
  <c r="BE50" i="3"/>
  <c r="BD50" i="3"/>
  <c r="BI47" i="3"/>
  <c r="BH47" i="3"/>
  <c r="BG47" i="3"/>
  <c r="BF47" i="3"/>
  <c r="BE47" i="3"/>
  <c r="BD47" i="3"/>
  <c r="BI46" i="3"/>
  <c r="BH46" i="3"/>
  <c r="BG46" i="3"/>
  <c r="BF46" i="3"/>
  <c r="BE46" i="3"/>
  <c r="BD46" i="3"/>
  <c r="BI45" i="3"/>
  <c r="BH45" i="3"/>
  <c r="BG45" i="3"/>
  <c r="BF45" i="3"/>
  <c r="BE45" i="3"/>
  <c r="BD45" i="3"/>
  <c r="BI44" i="3"/>
  <c r="BH44" i="3"/>
  <c r="BG44" i="3"/>
  <c r="BF44" i="3"/>
  <c r="BE44" i="3"/>
  <c r="BD44" i="3"/>
  <c r="BI43" i="3"/>
  <c r="BH43" i="3"/>
  <c r="BG43" i="3"/>
  <c r="BF43" i="3"/>
  <c r="BE43" i="3"/>
  <c r="BD43" i="3"/>
  <c r="BI42" i="3"/>
  <c r="BH42" i="3"/>
  <c r="BG42" i="3"/>
  <c r="BF42" i="3"/>
  <c r="BE42" i="3"/>
  <c r="BD42" i="3"/>
  <c r="BI40" i="3"/>
  <c r="BH40" i="3"/>
  <c r="BG40" i="3"/>
  <c r="BF40" i="3"/>
  <c r="BE40" i="3"/>
  <c r="BD40" i="3"/>
  <c r="BI39" i="3"/>
  <c r="BH39" i="3"/>
  <c r="BG39" i="3"/>
  <c r="BF39" i="3"/>
  <c r="BE39" i="3"/>
  <c r="BD39" i="3"/>
  <c r="BI38" i="3"/>
  <c r="BH38" i="3"/>
  <c r="BG38" i="3"/>
  <c r="BF38" i="3"/>
  <c r="BE38" i="3"/>
  <c r="BD38" i="3"/>
  <c r="BI37" i="3"/>
  <c r="BH37" i="3"/>
  <c r="BG37" i="3"/>
  <c r="BF37" i="3"/>
  <c r="BE37" i="3"/>
  <c r="BD37" i="3"/>
  <c r="BI36" i="3"/>
  <c r="BH36" i="3"/>
  <c r="BG36" i="3"/>
  <c r="BF36" i="3"/>
  <c r="BE36" i="3"/>
  <c r="BD36" i="3"/>
  <c r="BI35" i="3"/>
  <c r="BH35" i="3"/>
  <c r="BG35" i="3"/>
  <c r="BF35" i="3"/>
  <c r="BE35" i="3"/>
  <c r="BD35" i="3"/>
  <c r="BI34" i="3"/>
  <c r="BH34" i="3"/>
  <c r="BG34" i="3"/>
  <c r="BF34" i="3"/>
  <c r="BE34" i="3"/>
  <c r="BD34" i="3"/>
  <c r="BI32" i="3"/>
  <c r="BH32" i="3"/>
  <c r="BG32" i="3"/>
  <c r="BF32" i="3"/>
  <c r="BE32" i="3"/>
  <c r="BD32" i="3"/>
  <c r="BI31" i="3"/>
  <c r="BH31" i="3"/>
  <c r="BG31" i="3"/>
  <c r="BF31" i="3"/>
  <c r="BE31" i="3"/>
  <c r="BD31" i="3"/>
  <c r="BI30" i="3"/>
  <c r="BH30" i="3"/>
  <c r="BG30" i="3"/>
  <c r="BF30" i="3"/>
  <c r="BE30" i="3"/>
  <c r="BD30" i="3"/>
  <c r="BI29" i="3"/>
  <c r="BH29" i="3"/>
  <c r="BG29" i="3"/>
  <c r="BF29" i="3"/>
  <c r="BE29" i="3"/>
  <c r="BD29" i="3"/>
  <c r="BI28" i="3"/>
  <c r="BH28" i="3"/>
  <c r="BG28" i="3"/>
  <c r="BF28" i="3"/>
  <c r="BE28" i="3"/>
  <c r="BD28" i="3"/>
  <c r="BI25" i="3"/>
  <c r="BH25" i="3"/>
  <c r="BG25" i="3"/>
  <c r="BF25" i="3"/>
  <c r="BE25" i="3"/>
  <c r="BD25" i="3"/>
  <c r="BI24" i="3"/>
  <c r="BH24" i="3"/>
  <c r="BG24" i="3"/>
  <c r="BF24" i="3"/>
  <c r="BE24" i="3"/>
  <c r="BD24" i="3"/>
  <c r="BI23" i="3"/>
  <c r="BH23" i="3"/>
  <c r="BG23" i="3"/>
  <c r="BF23" i="3"/>
  <c r="BE23" i="3"/>
  <c r="BD23" i="3"/>
  <c r="BI22" i="3"/>
  <c r="BH22" i="3"/>
  <c r="BG22" i="3"/>
  <c r="BF22" i="3"/>
  <c r="BE22" i="3"/>
  <c r="BD22" i="3"/>
  <c r="BI21" i="3"/>
  <c r="BH21" i="3"/>
  <c r="BG21" i="3"/>
  <c r="BF21" i="3"/>
  <c r="BE21" i="3"/>
  <c r="BD21" i="3"/>
  <c r="BI20" i="3"/>
  <c r="BH20" i="3"/>
  <c r="BG20" i="3"/>
  <c r="BF20" i="3"/>
  <c r="BE20" i="3"/>
  <c r="BD20" i="3"/>
  <c r="BI17" i="3"/>
  <c r="BH17" i="3"/>
  <c r="BG17" i="3"/>
  <c r="BF17" i="3"/>
  <c r="BE17" i="3"/>
  <c r="BD17" i="3"/>
  <c r="BI16" i="3"/>
  <c r="BH16" i="3"/>
  <c r="BG16" i="3"/>
  <c r="BF16" i="3"/>
  <c r="BE16" i="3"/>
  <c r="BD16" i="3"/>
  <c r="BI15" i="3"/>
  <c r="BH15" i="3"/>
  <c r="BG15" i="3"/>
  <c r="BF15" i="3"/>
  <c r="BE15" i="3"/>
  <c r="BD15" i="3"/>
  <c r="BI14" i="3"/>
  <c r="BH14" i="3"/>
  <c r="BG14" i="3"/>
  <c r="BF14" i="3"/>
  <c r="BE14" i="3"/>
  <c r="BD14" i="3"/>
  <c r="BI13" i="3"/>
  <c r="BH13" i="3"/>
  <c r="BG13" i="3"/>
  <c r="BF13" i="3"/>
  <c r="BE13" i="3"/>
  <c r="BD13" i="3"/>
  <c r="BI12" i="3"/>
  <c r="BH12" i="3"/>
  <c r="BG12" i="3"/>
  <c r="BF12" i="3"/>
  <c r="BE12" i="3"/>
  <c r="BD12" i="3"/>
  <c r="BI9" i="3"/>
  <c r="BH9" i="3"/>
  <c r="BG9" i="3"/>
  <c r="BF9" i="3"/>
  <c r="BE9" i="3"/>
  <c r="BD9" i="3"/>
  <c r="BI8" i="3"/>
  <c r="BH8" i="3"/>
  <c r="BG8" i="3"/>
  <c r="BF8" i="3"/>
  <c r="BE8" i="3"/>
  <c r="BD8" i="3"/>
  <c r="BI7" i="3"/>
  <c r="BH7" i="3"/>
  <c r="BG7" i="3"/>
  <c r="BF7" i="3"/>
  <c r="BE7" i="3"/>
  <c r="BD7" i="3"/>
  <c r="BI6" i="3"/>
  <c r="BH6" i="3"/>
  <c r="BG6" i="3"/>
  <c r="BF6" i="3"/>
  <c r="BE6" i="3"/>
  <c r="BD6" i="3"/>
  <c r="BI5" i="3"/>
  <c r="BH5" i="3"/>
  <c r="BG5" i="3"/>
  <c r="BF5" i="3"/>
  <c r="BE5" i="3"/>
  <c r="BD5" i="3"/>
  <c r="BI4" i="3"/>
  <c r="BH4" i="3"/>
  <c r="BG4" i="3"/>
  <c r="BF4" i="3"/>
  <c r="BE4" i="3"/>
  <c r="BD4" i="3"/>
  <c r="BI3" i="3"/>
  <c r="BH3" i="3"/>
  <c r="BG3" i="3"/>
  <c r="BF3" i="3"/>
  <c r="BE3" i="3"/>
  <c r="BD3" i="3"/>
  <c r="BI2" i="3"/>
  <c r="BH2" i="3"/>
  <c r="BG2" i="3"/>
  <c r="BF2" i="3"/>
  <c r="BE2" i="3"/>
  <c r="BD2" i="3"/>
  <c r="DB88" i="2"/>
  <c r="DA88" i="2"/>
  <c r="DD83" i="2"/>
  <c r="DC83" i="2"/>
  <c r="DB83" i="2"/>
  <c r="DA83" i="2"/>
  <c r="CZ83" i="2"/>
  <c r="CY83" i="2"/>
  <c r="DD82" i="2"/>
  <c r="DC82" i="2"/>
  <c r="DB82" i="2"/>
  <c r="DA82" i="2"/>
  <c r="CY82" i="2"/>
  <c r="CY78" i="2"/>
  <c r="CY77" i="2"/>
  <c r="CY76" i="2"/>
  <c r="CY75" i="2"/>
  <c r="CY74" i="2"/>
  <c r="CY73" i="2"/>
  <c r="CY72" i="2"/>
  <c r="CY71" i="2"/>
  <c r="DD66" i="2"/>
  <c r="DC66" i="2"/>
  <c r="DB66" i="2"/>
  <c r="DA66" i="2"/>
  <c r="CZ66" i="2"/>
  <c r="CY66" i="2"/>
  <c r="DD65" i="2"/>
  <c r="DC65" i="2"/>
  <c r="DB65" i="2"/>
  <c r="DA65" i="2"/>
  <c r="CZ65" i="2"/>
  <c r="CY65" i="2"/>
  <c r="DD64" i="2"/>
  <c r="DC64" i="2"/>
  <c r="DB64" i="2"/>
  <c r="DA64" i="2"/>
  <c r="CZ64" i="2"/>
  <c r="CY64" i="2"/>
  <c r="DD63" i="2"/>
  <c r="DC63" i="2"/>
  <c r="DB63" i="2"/>
  <c r="DA63" i="2"/>
  <c r="CZ63" i="2"/>
  <c r="CY63" i="2"/>
  <c r="DD62" i="2"/>
  <c r="DC62" i="2"/>
  <c r="DB62" i="2"/>
  <c r="DA62" i="2"/>
  <c r="CZ62" i="2"/>
  <c r="CY62" i="2"/>
  <c r="DD60" i="2"/>
  <c r="DC60" i="2"/>
  <c r="DB60" i="2"/>
  <c r="DA60" i="2"/>
  <c r="CZ60" i="2"/>
  <c r="CY60" i="2"/>
  <c r="DD59" i="2"/>
  <c r="DC59" i="2"/>
  <c r="DB59" i="2"/>
  <c r="DA59" i="2"/>
  <c r="CZ59" i="2"/>
  <c r="CY59" i="2"/>
  <c r="DD58" i="2"/>
  <c r="DC58" i="2"/>
  <c r="DB58" i="2"/>
  <c r="DA58" i="2"/>
  <c r="CZ58" i="2"/>
  <c r="CY58" i="2"/>
  <c r="DD57" i="2"/>
  <c r="DC57" i="2"/>
  <c r="DB57" i="2"/>
  <c r="DA57" i="2"/>
  <c r="CZ57" i="2"/>
  <c r="CY57" i="2"/>
  <c r="DD54" i="2"/>
  <c r="DC54" i="2"/>
  <c r="DB54" i="2"/>
  <c r="DA54" i="2"/>
  <c r="CZ54" i="2"/>
  <c r="CY54" i="2"/>
  <c r="DD53" i="2"/>
  <c r="DC53" i="2"/>
  <c r="DB53" i="2"/>
  <c r="DA53" i="2"/>
  <c r="CZ53" i="2"/>
  <c r="CY53" i="2"/>
  <c r="DD52" i="2"/>
  <c r="DC52" i="2"/>
  <c r="DB52" i="2"/>
  <c r="DA52" i="2"/>
  <c r="CZ52" i="2"/>
  <c r="CY52" i="2"/>
  <c r="DD51" i="2"/>
  <c r="DC51" i="2"/>
  <c r="DB51" i="2"/>
  <c r="DA51" i="2"/>
  <c r="CZ51" i="2"/>
  <c r="CY51" i="2"/>
  <c r="DD50" i="2"/>
  <c r="DC50" i="2"/>
  <c r="DB50" i="2"/>
  <c r="DA50" i="2"/>
  <c r="CZ50" i="2"/>
  <c r="CY50" i="2"/>
  <c r="DD47" i="2"/>
  <c r="DC47" i="2"/>
  <c r="DB47" i="2"/>
  <c r="DA47" i="2"/>
  <c r="CZ47" i="2"/>
  <c r="CY47" i="2"/>
  <c r="DD46" i="2"/>
  <c r="DC46" i="2"/>
  <c r="DB46" i="2"/>
  <c r="DA46" i="2"/>
  <c r="CZ46" i="2"/>
  <c r="CY46" i="2"/>
  <c r="DD45" i="2"/>
  <c r="DC45" i="2"/>
  <c r="DB45" i="2"/>
  <c r="DA45" i="2"/>
  <c r="CZ45" i="2"/>
  <c r="CY45" i="2"/>
  <c r="DD44" i="2"/>
  <c r="DC44" i="2"/>
  <c r="DB44" i="2"/>
  <c r="DA44" i="2"/>
  <c r="CZ44" i="2"/>
  <c r="CY44" i="2"/>
  <c r="DD43" i="2"/>
  <c r="DC43" i="2"/>
  <c r="DB43" i="2"/>
  <c r="DA43" i="2"/>
  <c r="CZ43" i="2"/>
  <c r="CY43" i="2"/>
  <c r="DD42" i="2"/>
  <c r="DC42" i="2"/>
  <c r="DB42" i="2"/>
  <c r="DA42" i="2"/>
  <c r="CZ42" i="2"/>
  <c r="CY42" i="2"/>
  <c r="DD40" i="2"/>
  <c r="DC40" i="2"/>
  <c r="DB40" i="2"/>
  <c r="DA40" i="2"/>
  <c r="CZ40" i="2"/>
  <c r="CY40" i="2"/>
  <c r="DD39" i="2"/>
  <c r="DC39" i="2"/>
  <c r="DB39" i="2"/>
  <c r="DA39" i="2"/>
  <c r="CZ39" i="2"/>
  <c r="CY39" i="2"/>
  <c r="DD38" i="2"/>
  <c r="DC38" i="2"/>
  <c r="DB38" i="2"/>
  <c r="DA38" i="2"/>
  <c r="CZ38" i="2"/>
  <c r="CY38" i="2"/>
  <c r="DD37" i="2"/>
  <c r="DC37" i="2"/>
  <c r="DB37" i="2"/>
  <c r="DA37" i="2"/>
  <c r="CZ37" i="2"/>
  <c r="CY37" i="2"/>
  <c r="DD36" i="2"/>
  <c r="DC36" i="2"/>
  <c r="DB36" i="2"/>
  <c r="DA36" i="2"/>
  <c r="CZ36" i="2"/>
  <c r="CY36" i="2"/>
  <c r="DD35" i="2"/>
  <c r="DC35" i="2"/>
  <c r="DB35" i="2"/>
  <c r="DA35" i="2"/>
  <c r="CZ35" i="2"/>
  <c r="CY35" i="2"/>
  <c r="DD34" i="2"/>
  <c r="DC34" i="2"/>
  <c r="DB34" i="2"/>
  <c r="DA34" i="2"/>
  <c r="CZ34" i="2"/>
  <c r="CY34" i="2"/>
  <c r="DD32" i="2"/>
  <c r="DC32" i="2"/>
  <c r="DB32" i="2"/>
  <c r="DA32" i="2"/>
  <c r="CZ32" i="2"/>
  <c r="CY32" i="2"/>
  <c r="DD31" i="2"/>
  <c r="DC31" i="2"/>
  <c r="DB31" i="2"/>
  <c r="DA31" i="2"/>
  <c r="CZ31" i="2"/>
  <c r="CY31" i="2"/>
  <c r="DD30" i="2"/>
  <c r="DC30" i="2"/>
  <c r="DB30" i="2"/>
  <c r="DA30" i="2"/>
  <c r="CZ30" i="2"/>
  <c r="CY30" i="2"/>
  <c r="DD29" i="2"/>
  <c r="DC29" i="2"/>
  <c r="DB29" i="2"/>
  <c r="DA29" i="2"/>
  <c r="CZ29" i="2"/>
  <c r="CY29" i="2"/>
  <c r="DD28" i="2"/>
  <c r="DC28" i="2"/>
  <c r="DB28" i="2"/>
  <c r="DA28" i="2"/>
  <c r="CZ28" i="2"/>
  <c r="CY28" i="2"/>
  <c r="DD25" i="2"/>
  <c r="DC25" i="2"/>
  <c r="DB25" i="2"/>
  <c r="DA25" i="2"/>
  <c r="CZ25" i="2"/>
  <c r="CY25" i="2"/>
  <c r="DD24" i="2"/>
  <c r="DC24" i="2"/>
  <c r="DB24" i="2"/>
  <c r="DA24" i="2"/>
  <c r="CZ24" i="2"/>
  <c r="CY24" i="2"/>
  <c r="DD23" i="2"/>
  <c r="DC23" i="2"/>
  <c r="DB23" i="2"/>
  <c r="DA23" i="2"/>
  <c r="CZ23" i="2"/>
  <c r="CY23" i="2"/>
  <c r="DD22" i="2"/>
  <c r="DC22" i="2"/>
  <c r="DB22" i="2"/>
  <c r="DA22" i="2"/>
  <c r="CZ22" i="2"/>
  <c r="CY22" i="2"/>
  <c r="DD21" i="2"/>
  <c r="DC21" i="2"/>
  <c r="DB21" i="2"/>
  <c r="DA21" i="2"/>
  <c r="CZ21" i="2"/>
  <c r="CY21" i="2"/>
  <c r="DD20" i="2"/>
  <c r="DC20" i="2"/>
  <c r="DB20" i="2"/>
  <c r="DA20" i="2"/>
  <c r="CY20" i="2"/>
  <c r="DD17" i="2"/>
  <c r="DC17" i="2"/>
  <c r="DB17" i="2"/>
  <c r="DA17" i="2"/>
  <c r="CZ17" i="2"/>
  <c r="CY17" i="2"/>
  <c r="DD16" i="2"/>
  <c r="DC16" i="2"/>
  <c r="DB16" i="2"/>
  <c r="DA16" i="2"/>
  <c r="CZ16" i="2"/>
  <c r="CY16" i="2"/>
  <c r="DD15" i="2"/>
  <c r="DC15" i="2"/>
  <c r="DB15" i="2"/>
  <c r="DA15" i="2"/>
  <c r="CZ15" i="2"/>
  <c r="CY15" i="2"/>
  <c r="DD14" i="2"/>
  <c r="DC14" i="2"/>
  <c r="DB14" i="2"/>
  <c r="DA14" i="2"/>
  <c r="CZ14" i="2"/>
  <c r="CY14" i="2"/>
  <c r="DD13" i="2"/>
  <c r="DC13" i="2"/>
  <c r="DB13" i="2"/>
  <c r="DA13" i="2"/>
  <c r="CZ13" i="2"/>
  <c r="CY13" i="2"/>
  <c r="DD12" i="2"/>
  <c r="DC12" i="2"/>
  <c r="DB12" i="2"/>
  <c r="DA12" i="2"/>
  <c r="CZ12" i="2"/>
  <c r="CY12" i="2"/>
  <c r="DD9" i="2"/>
  <c r="DC9" i="2"/>
  <c r="DB9" i="2"/>
  <c r="DA9" i="2"/>
  <c r="CZ9" i="2"/>
  <c r="CY9" i="2"/>
  <c r="DD8" i="2"/>
  <c r="DC8" i="2"/>
  <c r="DB8" i="2"/>
  <c r="DA8" i="2"/>
  <c r="CZ8" i="2"/>
  <c r="CY8" i="2"/>
  <c r="DD7" i="2"/>
  <c r="DC7" i="2"/>
  <c r="DB7" i="2"/>
  <c r="DA7" i="2"/>
  <c r="CZ7" i="2"/>
  <c r="CY7" i="2"/>
  <c r="DD6" i="2"/>
  <c r="DC6" i="2"/>
  <c r="DB6" i="2"/>
  <c r="DA6" i="2"/>
  <c r="CZ6" i="2"/>
  <c r="CY6" i="2"/>
  <c r="DD5" i="2"/>
  <c r="DC5" i="2"/>
  <c r="DB5" i="2"/>
  <c r="DA5" i="2"/>
  <c r="CZ5" i="2"/>
  <c r="CY5" i="2"/>
  <c r="DD4" i="2"/>
  <c r="DC4" i="2"/>
  <c r="DB4" i="2"/>
  <c r="DA4" i="2"/>
  <c r="CZ4" i="2"/>
  <c r="CY4" i="2"/>
  <c r="DD3" i="2"/>
  <c r="DC3" i="2"/>
  <c r="DB3" i="2"/>
  <c r="DA3" i="2"/>
  <c r="CZ3" i="2"/>
  <c r="CY3" i="2"/>
  <c r="DD2" i="2"/>
  <c r="DC2" i="2"/>
  <c r="DB2" i="2"/>
  <c r="DA2" i="2"/>
  <c r="FJ88" i="1"/>
  <c r="FI88" i="1"/>
  <c r="FH88" i="1"/>
  <c r="FL83" i="1"/>
  <c r="FK83" i="1"/>
  <c r="FJ83" i="1"/>
  <c r="FI83" i="1"/>
  <c r="FH83" i="1"/>
  <c r="FL82" i="1"/>
  <c r="FK82" i="1"/>
  <c r="FJ82" i="1"/>
  <c r="FI82" i="1"/>
  <c r="FH82" i="1"/>
  <c r="FL66" i="1"/>
  <c r="FK66" i="1"/>
  <c r="FJ66" i="1"/>
  <c r="FI66" i="1"/>
  <c r="FH66" i="1"/>
  <c r="FL65" i="1"/>
  <c r="FK65" i="1"/>
  <c r="FJ65" i="1"/>
  <c r="FI65" i="1"/>
  <c r="FH65" i="1"/>
  <c r="FL64" i="1"/>
  <c r="FK64" i="1"/>
  <c r="FJ64" i="1"/>
  <c r="FI64" i="1"/>
  <c r="FH64" i="1"/>
  <c r="FL63" i="1"/>
  <c r="FK63" i="1"/>
  <c r="FJ63" i="1"/>
  <c r="FI63" i="1"/>
  <c r="FH63" i="1"/>
  <c r="FL62" i="1"/>
  <c r="FK62" i="1"/>
  <c r="FJ62" i="1"/>
  <c r="FI62" i="1"/>
  <c r="FH62" i="1"/>
  <c r="FL60" i="1"/>
  <c r="FK60" i="1"/>
  <c r="FJ60" i="1"/>
  <c r="FI60" i="1"/>
  <c r="FH60" i="1"/>
  <c r="FL59" i="1"/>
  <c r="FK59" i="1"/>
  <c r="FJ59" i="1"/>
  <c r="FI59" i="1"/>
  <c r="FH59" i="1"/>
  <c r="FL58" i="1"/>
  <c r="FK58" i="1"/>
  <c r="FJ58" i="1"/>
  <c r="FI58" i="1"/>
  <c r="FH58" i="1"/>
  <c r="FL57" i="1"/>
  <c r="FK57" i="1"/>
  <c r="FJ57" i="1"/>
  <c r="FI57" i="1"/>
  <c r="FH57" i="1"/>
  <c r="FL54" i="1"/>
  <c r="FK54" i="1"/>
  <c r="FJ54" i="1"/>
  <c r="FI54" i="1"/>
  <c r="FH54" i="1"/>
  <c r="FL53" i="1"/>
  <c r="FK53" i="1"/>
  <c r="FJ53" i="1"/>
  <c r="FI53" i="1"/>
  <c r="FH53" i="1"/>
  <c r="FL52" i="1"/>
  <c r="FK52" i="1"/>
  <c r="FJ52" i="1"/>
  <c r="FI52" i="1"/>
  <c r="FH52" i="1"/>
  <c r="FL51" i="1"/>
  <c r="FK51" i="1"/>
  <c r="FJ51" i="1"/>
  <c r="FI51" i="1"/>
  <c r="FH51" i="1"/>
  <c r="FL50" i="1"/>
  <c r="FK50" i="1"/>
  <c r="FJ50" i="1"/>
  <c r="FI50" i="1"/>
  <c r="FH50" i="1"/>
  <c r="FL47" i="1"/>
  <c r="FK47" i="1"/>
  <c r="FJ47" i="1"/>
  <c r="FI47" i="1"/>
  <c r="FH47" i="1"/>
  <c r="FL46" i="1"/>
  <c r="FK46" i="1"/>
  <c r="FJ46" i="1"/>
  <c r="FI46" i="1"/>
  <c r="FH46" i="1"/>
  <c r="FL45" i="1"/>
  <c r="FK45" i="1"/>
  <c r="FJ45" i="1"/>
  <c r="FI45" i="1"/>
  <c r="FH45" i="1"/>
  <c r="FL44" i="1"/>
  <c r="FK44" i="1"/>
  <c r="FJ44" i="1"/>
  <c r="FI44" i="1"/>
  <c r="FH44" i="1"/>
  <c r="FL43" i="1"/>
  <c r="FK43" i="1"/>
  <c r="FJ43" i="1"/>
  <c r="FI43" i="1"/>
  <c r="FH43" i="1"/>
  <c r="FL42" i="1"/>
  <c r="FK42" i="1"/>
  <c r="FJ42" i="1"/>
  <c r="FI42" i="1"/>
  <c r="FH42" i="1"/>
  <c r="FL40" i="1"/>
  <c r="FK40" i="1"/>
  <c r="FJ40" i="1"/>
  <c r="FI40" i="1"/>
  <c r="FH40" i="1"/>
  <c r="FL39" i="1"/>
  <c r="FK39" i="1"/>
  <c r="FJ39" i="1"/>
  <c r="FI39" i="1"/>
  <c r="FH39" i="1"/>
  <c r="FL38" i="1"/>
  <c r="FK38" i="1"/>
  <c r="FJ38" i="1"/>
  <c r="FI38" i="1"/>
  <c r="FH38" i="1"/>
  <c r="FL37" i="1"/>
  <c r="FK37" i="1"/>
  <c r="FJ37" i="1"/>
  <c r="FI37" i="1"/>
  <c r="FH37" i="1"/>
  <c r="FL36" i="1"/>
  <c r="FK36" i="1"/>
  <c r="FJ36" i="1"/>
  <c r="FI36" i="1"/>
  <c r="FH36" i="1"/>
  <c r="FL35" i="1"/>
  <c r="FK35" i="1"/>
  <c r="FJ35" i="1"/>
  <c r="FI35" i="1"/>
  <c r="FH35" i="1"/>
  <c r="FL34" i="1"/>
  <c r="FK34" i="1"/>
  <c r="FJ34" i="1"/>
  <c r="FI34" i="1"/>
  <c r="FH34" i="1"/>
  <c r="FL32" i="1"/>
  <c r="FK32" i="1"/>
  <c r="FJ32" i="1"/>
  <c r="FI32" i="1"/>
  <c r="FH32" i="1"/>
  <c r="FL31" i="1"/>
  <c r="FK31" i="1"/>
  <c r="FJ31" i="1"/>
  <c r="FI31" i="1"/>
  <c r="FH31" i="1"/>
  <c r="FL30" i="1"/>
  <c r="FK30" i="1"/>
  <c r="FJ30" i="1"/>
  <c r="FI30" i="1"/>
  <c r="FH30" i="1"/>
  <c r="FL29" i="1"/>
  <c r="FK29" i="1"/>
  <c r="FJ29" i="1"/>
  <c r="FI29" i="1"/>
  <c r="FH29" i="1"/>
  <c r="FL28" i="1"/>
  <c r="FK28" i="1"/>
  <c r="FJ28" i="1"/>
  <c r="FI28" i="1"/>
  <c r="FH28" i="1"/>
  <c r="FL25" i="1"/>
  <c r="FK25" i="1"/>
  <c r="FJ25" i="1"/>
  <c r="FI25" i="1"/>
  <c r="FH25" i="1"/>
  <c r="FL24" i="1"/>
  <c r="FK24" i="1"/>
  <c r="FJ24" i="1"/>
  <c r="FI24" i="1"/>
  <c r="FH24" i="1"/>
  <c r="FL23" i="1"/>
  <c r="FK23" i="1"/>
  <c r="FJ23" i="1"/>
  <c r="FI23" i="1"/>
  <c r="FH23" i="1"/>
  <c r="FL22" i="1"/>
  <c r="FK22" i="1"/>
  <c r="FJ22" i="1"/>
  <c r="FI22" i="1"/>
  <c r="FH22" i="1"/>
  <c r="FL21" i="1"/>
  <c r="FK21" i="1"/>
  <c r="FJ21" i="1"/>
  <c r="FI21" i="1"/>
  <c r="FH21" i="1"/>
  <c r="FL20" i="1"/>
  <c r="FK20" i="1"/>
  <c r="FJ20" i="1"/>
  <c r="FI20" i="1"/>
  <c r="FH20" i="1"/>
  <c r="FL17" i="1"/>
  <c r="FK17" i="1"/>
  <c r="FJ17" i="1"/>
  <c r="FI17" i="1"/>
  <c r="FH17" i="1"/>
  <c r="FL16" i="1"/>
  <c r="FK16" i="1"/>
  <c r="FJ16" i="1"/>
  <c r="FI16" i="1"/>
  <c r="FH16" i="1"/>
  <c r="FL15" i="1"/>
  <c r="FK15" i="1"/>
  <c r="FJ15" i="1"/>
  <c r="FI15" i="1"/>
  <c r="FH15" i="1"/>
  <c r="FL14" i="1"/>
  <c r="FK14" i="1"/>
  <c r="FJ14" i="1"/>
  <c r="FI14" i="1"/>
  <c r="FH14" i="1"/>
  <c r="FL13" i="1"/>
  <c r="FK13" i="1"/>
  <c r="FJ13" i="1"/>
  <c r="FI13" i="1"/>
  <c r="FH13" i="1"/>
  <c r="FL12" i="1"/>
  <c r="FK12" i="1"/>
  <c r="FJ12" i="1"/>
  <c r="FI12" i="1"/>
  <c r="FH12" i="1"/>
  <c r="FL3" i="1"/>
  <c r="FL4" i="1"/>
  <c r="FL5" i="1"/>
  <c r="FL6" i="1"/>
  <c r="FL7" i="1"/>
  <c r="FL8" i="1"/>
  <c r="FL9" i="1"/>
  <c r="FL2" i="1"/>
  <c r="FH3" i="1"/>
  <c r="FI3" i="1"/>
  <c r="FJ3" i="1"/>
  <c r="FK3" i="1"/>
  <c r="FH4" i="1"/>
  <c r="FI4" i="1"/>
  <c r="FJ4" i="1"/>
  <c r="FK4" i="1"/>
  <c r="FH5" i="1"/>
  <c r="FI5" i="1"/>
  <c r="FJ5" i="1"/>
  <c r="FK5" i="1"/>
  <c r="FH6" i="1"/>
  <c r="FI6" i="1"/>
  <c r="FJ6" i="1"/>
  <c r="FK6" i="1"/>
  <c r="FH7" i="1"/>
  <c r="FI7" i="1"/>
  <c r="FJ7" i="1"/>
  <c r="FK7" i="1"/>
  <c r="FH8" i="1"/>
  <c r="FI8" i="1"/>
  <c r="FJ8" i="1"/>
  <c r="FK8" i="1"/>
  <c r="FH9" i="1"/>
  <c r="FI9" i="1"/>
  <c r="FJ9" i="1"/>
  <c r="FK9" i="1"/>
  <c r="FK2" i="1"/>
  <c r="FJ2" i="1"/>
  <c r="FI2" i="1"/>
  <c r="FH2" i="1"/>
  <c r="FG83" i="1"/>
  <c r="FG82" i="1"/>
  <c r="FG72" i="1"/>
  <c r="FG73" i="1"/>
  <c r="FG74" i="1"/>
  <c r="FG75" i="1"/>
  <c r="FG76" i="1"/>
  <c r="FG77" i="1"/>
  <c r="FG78" i="1"/>
  <c r="FG71" i="1"/>
  <c r="FG63" i="1"/>
  <c r="FG64" i="1"/>
  <c r="FG65" i="1"/>
  <c r="FG66" i="1"/>
  <c r="FG62" i="1"/>
  <c r="FG58" i="1"/>
  <c r="FG59" i="1"/>
  <c r="FG60" i="1"/>
  <c r="FG57" i="1"/>
  <c r="FG51" i="1"/>
  <c r="FG52" i="1"/>
  <c r="FG53" i="1"/>
  <c r="FG54" i="1"/>
  <c r="FG50" i="1"/>
  <c r="FG43" i="1"/>
  <c r="FG44" i="1"/>
  <c r="FG45" i="1"/>
  <c r="FG46" i="1"/>
  <c r="FG47" i="1"/>
  <c r="FG42" i="1"/>
  <c r="FG35" i="1"/>
  <c r="FG36" i="1"/>
  <c r="FG37" i="1"/>
  <c r="FG38" i="1"/>
  <c r="FG39" i="1"/>
  <c r="FG40" i="1"/>
  <c r="FG34" i="1"/>
  <c r="FG29" i="1"/>
  <c r="FG30" i="1"/>
  <c r="FG31" i="1"/>
  <c r="FG32" i="1"/>
  <c r="FG28" i="1"/>
  <c r="FG21" i="1"/>
  <c r="FG22" i="1"/>
  <c r="FG23" i="1"/>
  <c r="FG24" i="1"/>
  <c r="FG25" i="1"/>
  <c r="FG20" i="1"/>
  <c r="FG13" i="1"/>
  <c r="FG14" i="1"/>
  <c r="FG15" i="1"/>
  <c r="FG16" i="1"/>
  <c r="FG17" i="1"/>
  <c r="FG12" i="1"/>
  <c r="FG3" i="1"/>
  <c r="FG4" i="1"/>
  <c r="FG5" i="1"/>
  <c r="FG6" i="1"/>
  <c r="FG7" i="1"/>
  <c r="FG8" i="1"/>
  <c r="FG9" i="1"/>
  <c r="FG2" i="1"/>
</calcChain>
</file>

<file path=xl/sharedStrings.xml><?xml version="1.0" encoding="utf-8"?>
<sst xmlns="http://schemas.openxmlformats.org/spreadsheetml/2006/main" count="3417" uniqueCount="348">
  <si>
    <t>Vyhovující budova</t>
  </si>
  <si>
    <t>Vybavení tříd</t>
  </si>
  <si>
    <t>Družina</t>
  </si>
  <si>
    <t>Sportoviště</t>
  </si>
  <si>
    <t>Okolí školy</t>
  </si>
  <si>
    <t>Hygienické podmínky, čistota</t>
  </si>
  <si>
    <t>Výzdoba, příjemné prostředí</t>
  </si>
  <si>
    <t>Škola je dostatečně zabezpečena</t>
  </si>
  <si>
    <r>
      <t>1.</t>
    </r>
    <r>
      <rPr>
        <sz val="7"/>
        <color rgb="FF2E74B5"/>
        <rFont val="Times New Roman"/>
        <family val="1"/>
        <charset val="238"/>
      </rPr>
      <t xml:space="preserve">   </t>
    </r>
    <r>
      <rPr>
        <sz val="14"/>
        <color rgb="FF2E74B5"/>
        <rFont val="Calibri Light"/>
        <family val="2"/>
        <charset val="238"/>
      </rPr>
      <t>Jak jste spokojen/a se zázemím a vybavením školy?</t>
    </r>
  </si>
  <si>
    <t>Komunikace s učiteli</t>
  </si>
  <si>
    <t>Rodičovské schůzky</t>
  </si>
  <si>
    <t>Elektronická žákovská knížka</t>
  </si>
  <si>
    <t>Webové stránky školy</t>
  </si>
  <si>
    <t>Informace od mého dítěte</t>
  </si>
  <si>
    <t>Informace od ostatních rodičů</t>
  </si>
  <si>
    <t>Sleduji pravidelně informace o dění ve škole</t>
  </si>
  <si>
    <t>Komunikace s učiteli je dobrá</t>
  </si>
  <si>
    <t>Komunikace s vedením školy je dobrá</t>
  </si>
  <si>
    <t>Přehlednost webových stránek je dobrá</t>
  </si>
  <si>
    <t>Škola je otevřená názorům rodičů</t>
  </si>
  <si>
    <t>Mám dostatek informací o dění ve škole</t>
  </si>
  <si>
    <t>Vaše dítě má důvěru ve svého třídního učitele</t>
  </si>
  <si>
    <t>Vaše dítě se cítí v kolektivu své třídy dobře</t>
  </si>
  <si>
    <t>Vaše dítě se cítí dobře v kolektivu všech žáků školy</t>
  </si>
  <si>
    <t>Vaše dítě se cítí ve škole bezpečně</t>
  </si>
  <si>
    <t>Zlepšení vztahů ve třídě může pomoci pořádání společných akcí</t>
  </si>
  <si>
    <r>
      <t>Vím, jak funguje systém prevence proti šikaně</t>
    </r>
    <r>
      <rPr>
        <b/>
        <sz val="11"/>
        <color theme="1"/>
        <rFont val="Calibri"/>
        <family val="2"/>
        <charset val="238"/>
        <scheme val="minor"/>
      </rPr>
      <t>*</t>
    </r>
    <r>
      <rPr>
        <sz val="11"/>
        <color theme="1"/>
        <rFont val="Calibri"/>
        <family val="2"/>
        <charset val="238"/>
        <scheme val="minor"/>
      </rPr>
      <t xml:space="preserve"> a diskriminace na škole</t>
    </r>
  </si>
  <si>
    <t>Domnívám se, že se mé dítě stalo svědkem šikany</t>
  </si>
  <si>
    <t>Domnívám se, že se mé dítě stalo obětí šikany</t>
  </si>
  <si>
    <t xml:space="preserve">Moje dítě by mohlo šikanovat jiné dítě </t>
  </si>
  <si>
    <t xml:space="preserve">Moje dítě se stalo obětí diskriminace </t>
  </si>
  <si>
    <t xml:space="preserve">Moje dítě by mohlo diskriminovat jiné děti </t>
  </si>
  <si>
    <t>Využil/-a jsem někdy školního poradenského pracoviště (výchovný poradce, preventista sociálně patologických jevů, školní psycholog a kariérový poradce)</t>
  </si>
  <si>
    <t>Škola rozvíjí schopnosti a zájmy dítěte</t>
  </si>
  <si>
    <t>Škola rozvíjí kreativitu</t>
  </si>
  <si>
    <t>Škola rozvíjí schopnost samostatně pracovat a myslet</t>
  </si>
  <si>
    <t>Škola rozvíjí vyjadřovací schopnosti dítěte</t>
  </si>
  <si>
    <t>Škola učí žáky získávat a třídit informace z různých zdrojů</t>
  </si>
  <si>
    <t>Škola rozvíjí dovednosti a znalosti žáků</t>
  </si>
  <si>
    <t>Vaše další připomínky k vzdělávacímu procesu a náměty na jeho zlepšení:</t>
  </si>
  <si>
    <t>Nabídka doplňkových aktivit v rámci školního vyučování (exkurze, výlety, …)</t>
  </si>
  <si>
    <t>Nabídka kroužků, mimoškolní aktivity</t>
  </si>
  <si>
    <t>Školní výlety, kurzy</t>
  </si>
  <si>
    <t>Akce s účastí rodičů</t>
  </si>
  <si>
    <t>Akce pro rodiče (besedy)</t>
  </si>
  <si>
    <t xml:space="preserve">Máte další komentář k aktivitám školy? </t>
  </si>
  <si>
    <t>Dobrá dostupnost</t>
  </si>
  <si>
    <t>Náplň a činnost</t>
  </si>
  <si>
    <t>Přístup vychovatelek</t>
  </si>
  <si>
    <t>Provozní doba</t>
  </si>
  <si>
    <t>Finanční dostupnost jídel je vyhovující</t>
  </si>
  <si>
    <t>Kvalita jídel je na dobré úrovni</t>
  </si>
  <si>
    <t>Skladba jídelníčku je dostatečně pestrá</t>
  </si>
  <si>
    <t>Prostřední jídelny je vyhovující</t>
  </si>
  <si>
    <t>Objednávání a odhlašování jídel je vhodně řešeno</t>
  </si>
  <si>
    <t xml:space="preserve">Máte další komentář ke školnímu stravování? </t>
  </si>
  <si>
    <t xml:space="preserve">ANO – NE </t>
  </si>
  <si>
    <t>a) Spolupráce při pořádání akcí</t>
  </si>
  <si>
    <t>b) Vedení kroužku</t>
  </si>
  <si>
    <t>c) Zprostředkování exkurze/přednášky</t>
  </si>
  <si>
    <t>d) Obnova vybavení</t>
  </si>
  <si>
    <t>e) Sponzorský dar</t>
  </si>
  <si>
    <t>f) Poskytnutí drobných služeb</t>
  </si>
  <si>
    <t>g) Doprovod třídy na výletech/škole v přírodě</t>
  </si>
  <si>
    <t xml:space="preserve">h) Výpomoc na akcích školy </t>
  </si>
  <si>
    <t>Splňuje škola Vaše očekávání?</t>
  </si>
  <si>
    <t>Doporučili byste školu, do které Vaše dítě chodí, i svým známým?</t>
  </si>
  <si>
    <t>Uveďte prosím přednosti naší školy:</t>
  </si>
  <si>
    <r>
      <t>2.</t>
    </r>
    <r>
      <rPr>
        <sz val="7"/>
        <color rgb="FF2E74B5"/>
        <rFont val="Times New Roman"/>
        <family val="1"/>
        <charset val="238"/>
      </rPr>
      <t xml:space="preserve">   </t>
    </r>
    <r>
      <rPr>
        <sz val="14"/>
        <color rgb="FF2E74B5"/>
        <rFont val="Calibri Light"/>
        <family val="2"/>
        <charset val="238"/>
      </rPr>
      <t>Zdroj informací o škole je pro mě především:</t>
    </r>
  </si>
  <si>
    <r>
      <t>3.</t>
    </r>
    <r>
      <rPr>
        <sz val="7"/>
        <color rgb="FF2E74B5"/>
        <rFont val="Times New Roman"/>
        <family val="1"/>
        <charset val="238"/>
      </rPr>
      <t xml:space="preserve">   </t>
    </r>
    <r>
      <rPr>
        <sz val="14"/>
        <color rgb="FF2E74B5"/>
        <rFont val="Calibri Light"/>
        <family val="2"/>
        <charset val="238"/>
      </rPr>
      <t>Jak hodnotíte komunikaci mezi Vámi a školou?</t>
    </r>
  </si>
  <si>
    <r>
      <t>4.</t>
    </r>
    <r>
      <rPr>
        <sz val="7"/>
        <color rgb="FF2E74B5"/>
        <rFont val="Times New Roman"/>
        <family val="1"/>
        <charset val="238"/>
      </rPr>
      <t xml:space="preserve">   </t>
    </r>
    <r>
      <rPr>
        <sz val="14"/>
        <color rgb="FF2E74B5"/>
        <rFont val="Calibri Light"/>
        <family val="2"/>
        <charset val="238"/>
      </rPr>
      <t>Posuďte, jak se cítí Vaše dítě ve škole:</t>
    </r>
  </si>
  <si>
    <r>
      <t>5.</t>
    </r>
    <r>
      <rPr>
        <sz val="7"/>
        <color rgb="FF2E74B5"/>
        <rFont val="Times New Roman"/>
        <family val="1"/>
        <charset val="238"/>
      </rPr>
      <t xml:space="preserve">   </t>
    </r>
    <r>
      <rPr>
        <sz val="14"/>
        <color rgb="FF2E74B5"/>
        <rFont val="Calibri Light"/>
        <family val="2"/>
        <charset val="238"/>
      </rPr>
      <t>Preventivní program školy:</t>
    </r>
  </si>
  <si>
    <r>
      <t>6.</t>
    </r>
    <r>
      <rPr>
        <sz val="7"/>
        <color rgb="FF2E74B5"/>
        <rFont val="Times New Roman"/>
        <family val="1"/>
        <charset val="238"/>
      </rPr>
      <t xml:space="preserve">   </t>
    </r>
    <r>
      <rPr>
        <sz val="14"/>
        <color rgb="FF2E74B5"/>
        <rFont val="Calibri Light"/>
        <family val="2"/>
        <charset val="238"/>
      </rPr>
      <t>Jak jste spokojen/a s výukovými metodami na naší škole</t>
    </r>
  </si>
  <si>
    <r>
      <t>7.</t>
    </r>
    <r>
      <rPr>
        <sz val="7"/>
        <color rgb="FF2E74B5"/>
        <rFont val="Times New Roman"/>
        <family val="1"/>
        <charset val="238"/>
      </rPr>
      <t xml:space="preserve">   </t>
    </r>
    <r>
      <rPr>
        <sz val="14"/>
        <color rgb="FF2E74B5"/>
        <rFont val="Calibri Light"/>
        <family val="2"/>
        <charset val="238"/>
      </rPr>
      <t>Jste spokojen/a s úrovní doplňkových aktivit školy?</t>
    </r>
  </si>
  <si>
    <r>
      <t>8.</t>
    </r>
    <r>
      <rPr>
        <sz val="7"/>
        <color rgb="FF2E74B5"/>
        <rFont val="Times New Roman"/>
        <family val="1"/>
        <charset val="238"/>
      </rPr>
      <t xml:space="preserve">   </t>
    </r>
    <r>
      <rPr>
        <sz val="14"/>
        <color rgb="FF2E74B5"/>
        <rFont val="Calibri Light"/>
        <family val="2"/>
        <charset val="238"/>
      </rPr>
      <t>Jak jste spokojeni s fungováním školní družiny?</t>
    </r>
  </si>
  <si>
    <r>
      <t>9.</t>
    </r>
    <r>
      <rPr>
        <sz val="7"/>
        <color rgb="FF2E74B5"/>
        <rFont val="Times New Roman"/>
        <family val="1"/>
        <charset val="238"/>
      </rPr>
      <t xml:space="preserve">   </t>
    </r>
    <r>
      <rPr>
        <sz val="14"/>
        <color rgb="FF2E74B5"/>
        <rFont val="Calibri Light"/>
        <family val="2"/>
        <charset val="238"/>
      </rPr>
      <t>Jak jste spokojeni se stravováním vašich dětí ve školní jídelně?</t>
    </r>
  </si>
  <si>
    <r>
      <t>10.</t>
    </r>
    <r>
      <rPr>
        <sz val="7"/>
        <color rgb="FF2E74B5"/>
        <rFont val="Times New Roman"/>
        <family val="1"/>
        <charset val="238"/>
      </rPr>
      <t xml:space="preserve">   </t>
    </r>
    <r>
      <rPr>
        <sz val="14"/>
        <color rgb="FF2E74B5"/>
        <rFont val="Calibri Light"/>
        <family val="2"/>
        <charset val="238"/>
      </rPr>
      <t>Jako rodič mám zájem poskytnout škole tuto formu spolupráce:</t>
    </r>
  </si>
  <si>
    <r>
      <t>11.</t>
    </r>
    <r>
      <rPr>
        <sz val="7"/>
        <color rgb="FF2E74B5"/>
        <rFont val="Times New Roman"/>
        <family val="1"/>
        <charset val="238"/>
      </rPr>
      <t xml:space="preserve">   </t>
    </r>
    <r>
      <rPr>
        <sz val="14"/>
        <color rgb="FF2E74B5"/>
        <rFont val="Calibri Light"/>
        <family val="2"/>
        <charset val="238"/>
      </rPr>
      <t xml:space="preserve">Jaké je Vaše souhrnné hodnocení školy? </t>
    </r>
  </si>
  <si>
    <t>Co byste si naopak přáli ve škole změnit?</t>
  </si>
  <si>
    <t>Přál bych si, aby mé dítě po ZŠ studovalo: (U/S/G/N)</t>
  </si>
  <si>
    <t>Mé dítě chodí (1/2)</t>
  </si>
  <si>
    <t>Dotazník vyplnil/a  (M/O/S)</t>
  </si>
  <si>
    <t>Přál/a byste si na zázemí nebo vybavení školy něco změnit? Co?</t>
  </si>
  <si>
    <t xml:space="preserve">Máte nějaký komentář k možnosti komunikace mezi školou-rodiči-žáky? </t>
  </si>
  <si>
    <t>Jinou:</t>
  </si>
  <si>
    <t>nesplachuje prý někdy WC</t>
  </si>
  <si>
    <t>a</t>
  </si>
  <si>
    <t>x</t>
  </si>
  <si>
    <t>m</t>
  </si>
  <si>
    <t>s</t>
  </si>
  <si>
    <t>n</t>
  </si>
  <si>
    <t>přidělat tělocvičnu; méně dětí ve třídách</t>
  </si>
  <si>
    <t>větší nabídka jídel bez masa</t>
  </si>
  <si>
    <t>Špatné webové stránky, polovičaté informace.</t>
  </si>
  <si>
    <t>Chybí projektové akce, výlety během roku.</t>
  </si>
  <si>
    <t>Chybí tabulky o zaplacených částkách či nedoplatcích</t>
  </si>
  <si>
    <t>Malý počet žáků, idncividuální přístup, užší kontakt s učiteli</t>
  </si>
  <si>
    <t>Informovanost, výlety</t>
  </si>
  <si>
    <t>g</t>
  </si>
  <si>
    <t>Zcela chybí laboratiře a potřeby na WC</t>
  </si>
  <si>
    <t>Četnost a kvalita výletů s eliší podle tř.učitelů</t>
  </si>
  <si>
    <t>Jídelna nebere ohled na diety, není více jídel</t>
  </si>
  <si>
    <t>Více zpráv o dítěti, práce v hodině..</t>
  </si>
  <si>
    <t>rodinné prostředí</t>
  </si>
  <si>
    <t>o</t>
  </si>
  <si>
    <t>tělocvična, hracíkoutek na šk.hřišti</t>
  </si>
  <si>
    <t>jídlo přesoleno</t>
  </si>
  <si>
    <t>malyý počet žáků</t>
  </si>
  <si>
    <t>sportoviště</t>
  </si>
  <si>
    <t>kvalifikovanější zaměstnance</t>
  </si>
  <si>
    <t>s,g</t>
  </si>
  <si>
    <t>rodiná škola, ochota učitelů, vedení</t>
  </si>
  <si>
    <t>tělocvična</t>
  </si>
  <si>
    <t>u,s</t>
  </si>
  <si>
    <t>info o svačinkách</t>
  </si>
  <si>
    <t>práce s pc od 1.třídy</t>
  </si>
  <si>
    <t>nové metody učení</t>
  </si>
  <si>
    <t>více besed pro rodiče</t>
  </si>
  <si>
    <t>umístění, baalář</t>
  </si>
  <si>
    <t>rusšina, francouštna</t>
  </si>
  <si>
    <t>přátelské prostředí</t>
  </si>
  <si>
    <t>více bodovat samostatné myšlení dětí</t>
  </si>
  <si>
    <t>ne maso</t>
  </si>
  <si>
    <t>edison</t>
  </si>
  <si>
    <t>více projektů, více samostatnosti</t>
  </si>
  <si>
    <t>vedení školy, dopnit leppší učitelský zbor</t>
  </si>
  <si>
    <t>u</t>
  </si>
  <si>
    <t>kvělá škola</t>
  </si>
  <si>
    <t>int.tabule do každé třídy</t>
  </si>
  <si>
    <t>využívat více alt. Metody ne jen frontální výuku, více ven, motivovat jinak než znánkami</t>
  </si>
  <si>
    <t>více medializace, fotky  z hodin nejen na wbu</t>
  </si>
  <si>
    <t>výuk metody, usp.tříd, změny tř.učitelů. Kom.</t>
  </si>
  <si>
    <t>alt. Metody, další vzděl učitelů</t>
  </si>
  <si>
    <t>podporovat  finančně učitele, motivovat děti v zájmech</t>
  </si>
  <si>
    <t>záleží na učiteli</t>
  </si>
  <si>
    <t>dobrý družina</t>
  </si>
  <si>
    <t>více xkurzí pro děti, více akcí pro děti</t>
  </si>
  <si>
    <t>zlepšit,Aj, Hv, presentace dětí</t>
  </si>
  <si>
    <t>web školy nefunguje</t>
  </si>
  <si>
    <t>kroužek druh stupeň</t>
  </si>
  <si>
    <t>častěji saláty</t>
  </si>
  <si>
    <t>kvalitní učitelé na druhém stupni, družina</t>
  </si>
  <si>
    <t>Lepší přístup k dětem, více se zajímat.</t>
  </si>
  <si>
    <t>v místě bydliště, velký výběr aktivit</t>
  </si>
  <si>
    <t>Rodilý mluvčí pro výuku jazyků</t>
  </si>
  <si>
    <t>Sportovní hala</t>
  </si>
  <si>
    <t>velká pochvala, strava výborná</t>
  </si>
  <si>
    <t>Úžasná pí Havláková</t>
  </si>
  <si>
    <t>Párkrát jsem zvonila a nemohla se dostat do školy</t>
  </si>
  <si>
    <t>Situace v ranní špičce u školy</t>
  </si>
  <si>
    <t>Dostupnost, děti a učitelé se znají</t>
  </si>
  <si>
    <t>Vize od vedení, partnerský přístu - škola - rodiče - dítě</t>
  </si>
  <si>
    <t>WC, mýdla, židle v jídelně</t>
  </si>
  <si>
    <t>Webové stránky - špatná aktualizace, nejde Bak</t>
  </si>
  <si>
    <t>Menu z naší zahrádky - někdy to dětem nechutná</t>
  </si>
  <si>
    <t>Družina - vedoucí, skvělá pí Dušánková</t>
  </si>
  <si>
    <t>Nevím, kam se píší poznámky, zapomenuté pomůcky</t>
  </si>
  <si>
    <t>Přestávky na zahradě</t>
  </si>
  <si>
    <t>Stabilizovat personál</t>
  </si>
  <si>
    <t>Dostupnot, fasáda</t>
  </si>
  <si>
    <t>Méně vyhořelých učitelů, jiné vedení - lepší motivace pro učitele - nespokojenost z nich čiší, odráží se to ve výuce</t>
  </si>
  <si>
    <t>vstřícnost</t>
  </si>
  <si>
    <t>organizace přestávek</t>
  </si>
  <si>
    <t>vybavení tříd pro starší žáky</t>
  </si>
  <si>
    <t>Paní Pastorová</t>
  </si>
  <si>
    <t>více dílen</t>
  </si>
  <si>
    <t>je fajn, když TU připomene důležité události</t>
  </si>
  <si>
    <t>předpokládám, že naše ZŠ všemu rozumí, do jaké míry záleží na každém učiteli</t>
  </si>
  <si>
    <t>příjemné prostředí, nedojíždí se</t>
  </si>
  <si>
    <t>nejsou dílny a pěstitelské činnosti</t>
  </si>
  <si>
    <t>gs</t>
  </si>
  <si>
    <t>Výzdoba chodeb ok, tříd zlepšit</t>
  </si>
  <si>
    <t>méně frontální výuky, více alternativního vyuč.</t>
  </si>
  <si>
    <t>školní zbor</t>
  </si>
  <si>
    <t>ovoce do škol, méně mouky</t>
  </si>
  <si>
    <t>Maly počet žáků, znolost dětí aučitelů</t>
  </si>
  <si>
    <t>větší otivací žáků a samostatmosz</t>
  </si>
  <si>
    <t>web</t>
  </si>
  <si>
    <t>hesla bez souvislostí</t>
  </si>
  <si>
    <t>přístup pro rodiče ve výuce</t>
  </si>
  <si>
    <t>vstup do budovy na čip</t>
  </si>
  <si>
    <t>stejné jako před 30 lety</t>
  </si>
  <si>
    <t xml:space="preserve">Žádné dětské svatby </t>
  </si>
  <si>
    <t>výuka Aj</t>
  </si>
  <si>
    <t>Celkový bolševický přístup, aby škola děti bavila.</t>
  </si>
  <si>
    <t>Přístup rodičů</t>
  </si>
  <si>
    <t>kvalit.ped 1+2.stupen, děkují</t>
  </si>
  <si>
    <t>,</t>
  </si>
  <si>
    <t>rodiná škola</t>
  </si>
  <si>
    <t>vběr jídel</t>
  </si>
  <si>
    <t>0nedostatečná kvalifikace vyučujících, střídání a bsence</t>
  </si>
  <si>
    <t>modernější vybavení, int.tabule</t>
  </si>
  <si>
    <t>propracovanější web.</t>
  </si>
  <si>
    <t>výuka jazyků mimo školu</t>
  </si>
  <si>
    <t>bílé jogurty</t>
  </si>
  <si>
    <t>f</t>
  </si>
  <si>
    <t>lidský přístup</t>
  </si>
  <si>
    <t>dvě jídla</t>
  </si>
  <si>
    <t>osvícené vedení a učtelé</t>
  </si>
  <si>
    <t>více větrat ve třídách</t>
  </si>
  <si>
    <t>El.ko</t>
  </si>
  <si>
    <t>El.knížka+web nepř.</t>
  </si>
  <si>
    <t>asistent ve třídě</t>
  </si>
  <si>
    <t>nepřehledná nabídka kroužků</t>
  </si>
  <si>
    <t>informována ředitelka</t>
  </si>
  <si>
    <t>chování žáků k sobě</t>
  </si>
  <si>
    <t>kladné hodnocení učitelky 1. třídy</t>
  </si>
  <si>
    <t>chybí kroužky pro chlapce - technika, nabídka kroužků velice slabá</t>
  </si>
  <si>
    <t>děti se zanjí ze školy</t>
  </si>
  <si>
    <t xml:space="preserve"> zlepšit AD88s učitelé pro celých pět AD88s nové metody výuky, zlepšit managment, styl vedení školy, otevřenost pro názory dětí a rodičů, na negativní názory rodičů nepřišla žádná reakce, vedení nebere názory rodičů vážně, být moderní</t>
  </si>
  <si>
    <t>1,2,</t>
  </si>
  <si>
    <t>prakticke vyuk,+ venku</t>
  </si>
  <si>
    <t>slaně jídlo</t>
  </si>
  <si>
    <t>motivace, komunikace</t>
  </si>
  <si>
    <t>pokusy</t>
  </si>
  <si>
    <t>propojeni výuky s hrou</t>
  </si>
  <si>
    <t>motivace, komunikační dovednosti</t>
  </si>
  <si>
    <t>proejkty</t>
  </si>
  <si>
    <t>noviny, sbor</t>
  </si>
  <si>
    <t>družina, učitelka</t>
  </si>
  <si>
    <t>vyměnit ředitelku,3/4učitelského sboru, zajistit komunikaci učitelů s rodiči při nemoci dítěte, chybí komunikace škola-školní jídelna,nadměrné užívání RV, ŠVP, exkurze atd. na 2.st., probráno 1/2 učebních osnov</t>
  </si>
  <si>
    <t>je spokojená, vždy vyjdou vstříc</t>
  </si>
  <si>
    <t>Tělocvičnuv areálu školy, aktivní odpočine(fotbálek, ping-pong, lez.stěna)</t>
  </si>
  <si>
    <t>Více společných besed šk- rodiče, náměty na vylepšení</t>
  </si>
  <si>
    <t>alternativna, lepší Aj</t>
  </si>
  <si>
    <t>alt.přístup některých učitelů</t>
  </si>
  <si>
    <t>starší pomáhají mladším</t>
  </si>
  <si>
    <t>TV, zab přechod</t>
  </si>
  <si>
    <t>Lepší komunikace s veřejností</t>
  </si>
  <si>
    <t>více projektové vyuč. Prez dov., podp. Vlast. In.dětí, vět. Sam.svoboda učení</t>
  </si>
  <si>
    <t>Dítěti nechutná.</t>
  </si>
  <si>
    <t>Otevřenost vedení, k novým metodám práce. Podpore sam.dětí, zav. proj vyuč.</t>
  </si>
  <si>
    <t>N</t>
  </si>
  <si>
    <t>Škoda, že tělocvična není při škole. Až přibude počet obyvatel Libčic, mám obavy, zda bude kapacita školy dostačovat.</t>
  </si>
  <si>
    <t>Tělocvičnu, třeba malý sál na aerobik.</t>
  </si>
  <si>
    <t>Více interaktivních tabulí (dle ohlasu dítěte), jinak nemám o vybavení představu.</t>
  </si>
  <si>
    <t>kryté sportoviště</t>
  </si>
  <si>
    <t>chybí tělocvična. Dejte dětem papír na WC</t>
  </si>
  <si>
    <t>Nedostatečná hygiena 2.patro + WC</t>
  </si>
  <si>
    <t>Ve škole chybí vrátnice, občas se nelze dozvonit.</t>
  </si>
  <si>
    <t>Přáli bychom si, aby děti mohly být víc venku. Školní zahrada je malá, není podnětná. Mohla by být lépe vuyžitá.</t>
  </si>
  <si>
    <t>Škole chybí tělocvična. Čistota v šatně a WC - hrůza!!</t>
  </si>
  <si>
    <t>Chybí přístřešek nad vchody do školy, když prší čekáme na dešti.</t>
  </si>
  <si>
    <t>Chybí tělocvična. Vybavení odborných tříd(fyziky, chemie, jazyky), někdy by stačilo i efektivní využití stávajícího - keramická dílna se nevyužívá. Chybí místo, které by mohly děti využít jako studovnu o volných hodinách, přotom je k dispozici knihovna.</t>
  </si>
  <si>
    <t>Vybudovat zahradu, zázemí pro hry venku (ne betonové).</t>
  </si>
  <si>
    <t>Aplikace Bakalář funguje jen na známky.</t>
  </si>
  <si>
    <t>Informovanost rodičů o dění a chodu školy je nízká.</t>
  </si>
  <si>
    <t>S panem učitelem se nám komunikuje skvěle. Na webu naopak chybí zásadní informace - např. datum ŠUP. Nevyhovuje nám komunikace přes "papírky". Veřejné diskuse nebo shromažďování bývají špatně organizováné - místo, akustika, moderování.</t>
  </si>
  <si>
    <t>Gramatické i slohové chyby na stránkách i v el. Žákovských.Nepřesné a nevčasné informace. Harmonogram roku se špatnými daty vč. Letopočtů.</t>
  </si>
  <si>
    <t>Vidím snahu o zlepšení v komunikaci s rodiči - např. v tom, že plakáty o zápisu, o akcích ve škole a v družině jsou nejen na školních dveřích, ale i na nástěnkách po městě (platí to poslední 2 roky).</t>
  </si>
  <si>
    <t>Uvítali bychom otevřenejí přístup, větší ochotu naslouchat. Nespoléhat se na elektronické nástroje, rozvíjet osobní komunikaci (jako příklad pro děti).</t>
  </si>
  <si>
    <t>se současnou paní učitelkou je komunikace dobrá, s předchozí paní učitelkou to byla katastrofa. Nevěděli jsme nikdy nic - nedá telefonní číslo ani v nejnutnějším případě, nepíše maily atd., jen když je potřeba platit</t>
  </si>
  <si>
    <t>Škola se myslím zbytečně bojí názorů rodičů, zpětné vazby, která bu mohla školu "posunout" třeba právě i ve vnímání otevřenosti vůči rodičům.</t>
  </si>
  <si>
    <t>Slabým místem jsou toalety a chodbička u šaten. Ocenila bych více "třídnických" hodin.</t>
  </si>
  <si>
    <t>poradce nefungoval, nepřipouštěl problém, obdobně i vedení školy</t>
  </si>
  <si>
    <t>Problémové chování jsem řešila s panem učitelem a dítětem a situace se zlepšila.</t>
  </si>
  <si>
    <t>více zapojovat žáky, pracovat ve skupině, na koberci; zapojovat pohyb i v matematic, češtině; výuka na interaktivních tabulích atd; viz způsob výuky p.uč. Matějkové z 1.B - velká pochvala!</t>
  </si>
  <si>
    <t>Výuku činit atraktivnější - využít moderních metod, více děi aktivizovat. Opouštět pasivní formy, seznámit se s pojmem projektové vyučování - neznamená to den výroby. Snažit se více o kooperaci mezi dětmi, práci se zdroji, kritické myšlení.</t>
  </si>
  <si>
    <t>Možnost nosit písemné práce domů! Většina učitelů nedává písemky dětem domů, nevím jak s dítětem poté pracovat!</t>
  </si>
  <si>
    <t>Máme pochybnosti o kvalitě, respektive nárocích kladených na děti. Dítě se do školy téměř nepřipravuje, domácích úkolů má minimum. Nelíbí se nám způsob výuky vlastivědy, sešity formou skript. Přírodověda by se měla vyučovat více prakticky, venku.</t>
  </si>
  <si>
    <t>Nesouhlasím s alternativním využívání ofocených textů místo pracovních sešitů a učebnic.</t>
  </si>
  <si>
    <t>oceňuji vedení čtenářského deníku už od 2. třídy, dramatickou výchovu (v 1. třídě). Uvítala bych větší důraz na prezentování práce dětí a projekty propojující výuku napříč předměty - myšlení v souvislostech.</t>
  </si>
  <si>
    <t>Úroveň rozvoje dovedností se liší podle předmětů a učitelů. Kvalita výuky závisí na konkrétním učiteli, spíše převládá předkládání faktů. V některých předmětech děti napracují ani s učebnicemi, natož jinými zdroji. Často chybí snaha vzbudit zájem. Zadávat samostatnou práci.</t>
  </si>
  <si>
    <t>Individuální přístup - pochopení pro dolišnost, snaha stavět na přednostech dítěte. Nesnažit se všechny děti "zaškatulkovat". Otevřený, vnímavý přístup.</t>
  </si>
  <si>
    <t>nevím proč se neotevře konverzace v cizím jazyce(i s rodilým mluvčím) i pro nižší ročníky; děti by se v jazyce lépe rozvíjely a nebály by se komunikovat</t>
  </si>
  <si>
    <t>Rozšířit a dlouhodobě lépe plánovat preventivní programy! (Nejen šikana, ale i nebezpečí internetu…). Naše děti jinak s výměnou tř. uč. Super akce - výlety, vzdělávací - děkuji!</t>
  </si>
  <si>
    <t>Ve třetí třídě jezdí na stejné exkurze jako v první.</t>
  </si>
  <si>
    <t>Jsme spokojeni se ŠUP v Doksech. Oceňujeme školní výlet na muzikál, i když jsme se domnívali, že jde o aktivitu jedné třídy. Myslíme, děti by uvítalu výlet je "jejich" kolektivu. Dcera byla už po šesté ve sváčkárně.</t>
  </si>
  <si>
    <t>Myslím, že by škola mohla více používat zajímavá místa v okolí Libčic a Libčice samotné. Některé výlety se zbytečně opakují - zoo, svíčkárna. Připadá mi nešťastná nabídka dvou ŠVP.</t>
  </si>
  <si>
    <t>Především u mladšího dítěte výlety a exkurze v podstatě nejsou, přitom blízkost Prahy a dopravní dostupnost nebízí spoustu možností využití muzeí a dalších kulturních aktivit. Chybí nabídka lužařského výcviku, využití možností vzdělávacích programů v přírodovědných předmětech.</t>
  </si>
  <si>
    <t>Na besedách by bylo dobré školu a učitele představit a pak nechat prostor pro dotazy. Pořád se předpokládá, že se v Libčicích všichni znají, ale co nově přistěhovaní?</t>
  </si>
  <si>
    <t>rozhodně mi vadí, že se děti nemohou do družiny vracet mezi kroužky nebo po návratu z kroužku např. ze ZUŠ - žádná spolupráce</t>
  </si>
  <si>
    <t>Přijde mi nevhodné, že si paní vychovatelka sjednává klid pískáním na píšťalku ve třáídě.</t>
  </si>
  <si>
    <t>uvažuje škola o zavedení elektronikého systému objednávání? Třeba by to byla flexibilnější (máme zkušenost z jiné školy)</t>
  </si>
  <si>
    <t>výběr ze dvou jídel by byl lepší - rozhodně by si děti vybraly co jim chutná a nemusely by tolik vyhazovat pokud zrovna nejaké jídlo nejí</t>
  </si>
  <si>
    <t>Jídelna se mi zdá malá.</t>
  </si>
  <si>
    <t>Mohl by být výběr ze dvou jídel.</t>
  </si>
  <si>
    <t>Ne  :)</t>
  </si>
  <si>
    <t>Pravidelné zveřejňování jídelníčku on-line se již z 99% stalo skutečností.</t>
  </si>
  <si>
    <t>Jídelna by mohla být větší. Děti nejedí koprovku :) Výběr ze dvou jídel.</t>
  </si>
  <si>
    <t>Jídlo bývá někdy přesolené. Školní kuchyň nemusí jít dětem naproti tím, že bude dělat smažená jídla, hranolky (ty opravdu nebývají chutné). Uvítáme větší podíl zeleniny, i čerstvé. Výběr se dvou jídel, pokud je jedno sladké.</t>
  </si>
  <si>
    <t>Kvalita jídla se různí. Někdy je výborné - děti si pochvalují (i my ochutnali, když byly děti doma nemocné), častoale přesolené (naše děti NEJSOU vybíravé). Příliš smažených jídel.</t>
  </si>
  <si>
    <t>Vadí mi velmi slané polévky - zřejmě instantní. V porovnání s jinou školou je jídlo méně chutné a maso velmi často tvrdé.</t>
  </si>
  <si>
    <t>Nedostatečná kapacita jídelny, když končí více tříd.</t>
  </si>
  <si>
    <t>Často jsou přesolené polévky.</t>
  </si>
  <si>
    <t>Dle potřeby by škola měla komunikovat, jakou pomoc by uvítala, záleží na komunikaci mezi učiteli a rodiči.</t>
  </si>
  <si>
    <t>vše</t>
  </si>
  <si>
    <t>komorní prostředí</t>
  </si>
  <si>
    <t>dobrá dostupnost; hezké přivítání pro 1.třídu; do budoucnost přítomnost školního psychologa</t>
  </si>
  <si>
    <t>blízkost bydliště</t>
  </si>
  <si>
    <t>Líbí se mi malý počet dětí ve třídě.</t>
  </si>
  <si>
    <t>Třídy s menším počtem žáků, rodinné prostředí, výborná družina</t>
  </si>
  <si>
    <t>Družina!! - asi jediné co na škole skvěle funguje. Díky velké ved.ŠD J. Š védové - lidská a profwsionální.</t>
  </si>
  <si>
    <t>Akce, které pořádá. Zajištění družiny pro I.stupeň. Školy v přírodě.</t>
  </si>
  <si>
    <t>Je v místě bydliště.</t>
  </si>
  <si>
    <t>Menší ZŠ - méně žáků ve třídě.</t>
  </si>
  <si>
    <t>Malá "rodinná" škola, příjemné prostředí školy.</t>
  </si>
  <si>
    <t>Spolupráce s MŠ při přechodu do školy. Malý kolektiv dětí ve třídách. Děti a učitelé se znají, škola je malá.</t>
  </si>
  <si>
    <t>Dostupnost</t>
  </si>
  <si>
    <t>Dobrá dostupnost z domova. Možnost parkování koloběžek/kol na školním pozemku. Bezpečí. Pan učitel Michalíček - vedení dětí, komunikace s rodiči. Školní knihovna. Každoroční škola v přírodě (v Čechách). Akce které pořádají starší ročníky pro mladší. "Herna" na chodbě v přízemí.</t>
  </si>
  <si>
    <t>Dostupnost.</t>
  </si>
  <si>
    <t>Družina. Škola je v Libčicích. Menší kolektiv, ale škola neumí této výhody využít.</t>
  </si>
  <si>
    <t>Na 1. stupni se snažíte být k dětem milí, respektovat jejich přirozené tempo vývoje. Snaží se p.uč. vyjít vstříc pokud má někdo jiné potřeby.</t>
  </si>
  <si>
    <t>V místě bydliště.</t>
  </si>
  <si>
    <t>vždy je to o učiteli - někteří učitelé zůstali v totalitním režimu, inovativní způsob vedení výuky jim nic neříká. Jsou vyhořelí, neochotní cokoli změnit ze svého pohledu na nové technologie, způsoby výuky, slučování některých předmětů s jinými v souvislosti s logickou návazností mezi sebou</t>
  </si>
  <si>
    <t>Aby byl dostatek učitelů, aby byli kvalitní. Aby se neměnil učitel během školního roku. Aby děti měli na 1. stupni jednoho učitele a po co nejdelší dobu. Aby výuka neprobíhala jen v lavicích, ale třeba i venku.</t>
  </si>
  <si>
    <t>Pojetí výuky: lépe informovat pedagogy o práci s RVP a ŠVP - chyba vedení, učitelé jsou tlačeni k nesmyslnému "plnění". Motivovat lépe pedagogy a podpořit, snažit se o výběr a kvalitu pracovníků - kontrola? (narážím na tragiku výuky jazyků). Málo prostoru k vyjádření!!</t>
  </si>
  <si>
    <t>Informace, zda dítě dorazilo do školy - např. z elektronické docházky a Bakaláři, nebo čipový systém.</t>
  </si>
  <si>
    <t>Nevím.</t>
  </si>
  <si>
    <t>Způsob výuky předmětů typu vlastivěda, přírodověda. Více souvislostí, více samostatné (skupinové) práce, více prezentace vlastní práce. Více pohybu a výuky venku. Tělocvik u větších tříd dělený na půlky. Pestřejší náplň tělocviku (ale nepřidávat celkové množství hodin). Konzistenci vedení školy při rozhodování o změnách třídních učitelů (lépe informovat později, ale s jasným rozhodnutím).</t>
  </si>
  <si>
    <t>NN% kvalita učitelského sboru</t>
  </si>
  <si>
    <t>Komunikace, řešení problémů, účast žáků na olympiádách, spolupráce rodičů a školy, informovanost rodičů, "otevřenost" školy.</t>
  </si>
  <si>
    <t>Ocenila bych, kdyby se škola snažila získat takovou zpětnou vazbu pravidelně a třeba i od dětí. Ocenila bych, kdyby třídy využívaly více spolupráci se školním psychologem a škola se více věnovala více prostoru tvorbě kolektivu, klidně i na úkor vyučování.</t>
  </si>
  <si>
    <t>Udržet kvalitní učitele. Kvalita obědů. Čistota v šatnách a wc. Komunikace s vedením školy! Výměna vedení školy! Nestrannost s vedením města!</t>
  </si>
  <si>
    <t>Dopravní situace v 7:3N-7:NN hod před školou - velice nebezpečné předjíždění aut, která vysazují děti. Nepřehledné situace, za deště ještě mnohem horší.</t>
  </si>
  <si>
    <t>Posílení výuky jazyků - skupiny ideálně do 1N dětí, důraz i na komunikaci a poslechy; nejen výuka gramatiky. Na 2.stupni vést k samostatnosti a zodpovědnosti za plnění úkolů, neučit i vyhledávat a třídit informace. Zejména v 9.třídě příprava na přijímací zkoušky - dotace ČJ, seminář z matematiky zaměřit na přípravu. Škola by neměla vnímat podněty rodičů pouze jako kritiku a zdůvodňovat orič to nelze dělat jinak, spíš by měla hledat cesty, jak se postupně posunout dál.</t>
  </si>
  <si>
    <t>Předělat web, je roztříštěný - aktuality/novinky jsou na různých místech,v jiné formě. Líbí se mi program MŠ - "Začínáme spolu", neuvažujete o zavedení i v Libčicích?</t>
  </si>
  <si>
    <t>zachování vyučujícího  (třídní na I. Stupni) předmětu (II.stupeň) - neměnit učitele po 1-2letech = zachování kontinuity výuky. Omezit fluktuaci učitelů. Interaktivní a zajímavá výuka (venku).</t>
  </si>
  <si>
    <t>1 i 2</t>
  </si>
  <si>
    <t>s/g</t>
  </si>
  <si>
    <t>u/s</t>
  </si>
  <si>
    <t>M</t>
  </si>
  <si>
    <t>O</t>
  </si>
  <si>
    <t>S</t>
  </si>
  <si>
    <t>přítomnost na hodině</t>
  </si>
  <si>
    <t>ANO</t>
  </si>
  <si>
    <t>NE</t>
  </si>
  <si>
    <t>SPÍŠE ANO</t>
  </si>
  <si>
    <t>SPÍŠE NE</t>
  </si>
  <si>
    <t>NEVÍM</t>
  </si>
  <si>
    <t>Ano</t>
  </si>
  <si>
    <t>Ne</t>
  </si>
  <si>
    <t>Nevím</t>
  </si>
  <si>
    <t>Spokojenost</t>
  </si>
  <si>
    <t>Nespokojenost</t>
  </si>
  <si>
    <t xml:space="preserve">NE </t>
  </si>
  <si>
    <t>učiliště</t>
  </si>
  <si>
    <t>střední škola</t>
  </si>
  <si>
    <t>gymnázium</t>
  </si>
  <si>
    <t>nevím</t>
  </si>
  <si>
    <t>skvělá škola</t>
  </si>
  <si>
    <t>11.A</t>
  </si>
  <si>
    <t>11.B</t>
  </si>
  <si>
    <t>1.</t>
  </si>
  <si>
    <t>2.</t>
  </si>
  <si>
    <t>6.</t>
  </si>
  <si>
    <t>7.</t>
  </si>
  <si>
    <t>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</si>
</sst>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b/>
      <sz val="11"/>
      <color theme="1"/>
      <name val="Calibri"/>
      <family val="2"/>
      <charset val="238"/>
      <scheme val="minor"/>
    </font>
    <font>
      <sz val="14"/>
      <color rgb="FF2E74B5"/>
      <name val="Calibri Light"/>
      <family val="2"/>
      <charset val="238"/>
    </font>
    <font>
      <sz val="7"/>
      <color rgb="FF2E74B5"/>
      <name val="Times New Roman"/>
      <family val="1"/>
      <charset val="238"/>
    </font>
    <font>
      <b/>
      <sz val="12"/>
      <color theme="1"/>
      <name val="Calibri"/>
      <family val="2"/>
      <charset val="238"/>
      <scheme val="minor"/>
    </font>
    <font>
      <sz val="11"/>
      <color theme="1"/>
      <name val="Calibri"/>
      <family val="2"/>
      <charset val="238"/>
      <scheme val="minor"/>
    </font>
    <font>
      <b/>
      <sz val="14"/>
      <color theme="1"/>
      <name val="Calibri"/>
      <family val="2"/>
      <charset val="238"/>
      <scheme val="minor"/>
    </font>
    <font>
      <sz val="14"/>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36">
    <xf numFmtId="0" fontId="0" fillId="0" borderId="0" xfId="0"/>
    <xf numFmtId="0" fontId="0" fillId="0" borderId="2" xfId="0" applyBorder="1" applyAlignment="1">
      <alignment vertical="center" wrapText="1"/>
    </xf>
    <xf numFmtId="0" fontId="2" fillId="0" borderId="0" xfId="0" applyFont="1" applyAlignment="1">
      <alignment horizontal="left" vertical="center" indent="1"/>
    </xf>
    <xf numFmtId="0" fontId="0" fillId="0" borderId="0" xfId="0" applyAlignment="1">
      <alignment vertical="center"/>
    </xf>
    <xf numFmtId="0" fontId="0" fillId="0" borderId="1" xfId="0" applyBorder="1"/>
    <xf numFmtId="0" fontId="0" fillId="0" borderId="1" xfId="0" applyBorder="1" applyAlignment="1">
      <alignment vertical="center" wrapText="1"/>
    </xf>
    <xf numFmtId="0" fontId="4" fillId="0" borderId="1" xfId="0" applyFont="1" applyBorder="1" applyAlignment="1">
      <alignment vertical="center"/>
    </xf>
    <xf numFmtId="0" fontId="4" fillId="0" borderId="1" xfId="0" applyFont="1" applyBorder="1"/>
    <xf numFmtId="0" fontId="0" fillId="0" borderId="0" xfId="0" applyBorder="1" applyAlignment="1">
      <alignment vertical="center" wrapText="1"/>
    </xf>
    <xf numFmtId="0" fontId="0" fillId="0" borderId="0" xfId="0" applyBorder="1"/>
    <xf numFmtId="0" fontId="0" fillId="0" borderId="0" xfId="0" applyFill="1" applyBorder="1"/>
    <xf numFmtId="0" fontId="0" fillId="0" borderId="3" xfId="0" applyFill="1" applyBorder="1"/>
    <xf numFmtId="0" fontId="0" fillId="0" borderId="4" xfId="0" applyBorder="1"/>
    <xf numFmtId="16" fontId="0" fillId="0" borderId="4" xfId="0" applyNumberFormat="1" applyBorder="1"/>
    <xf numFmtId="2" fontId="0" fillId="0" borderId="0" xfId="0" applyNumberFormat="1"/>
    <xf numFmtId="1" fontId="0" fillId="0" borderId="0" xfId="0" applyNumberFormat="1"/>
    <xf numFmtId="2" fontId="0" fillId="0" borderId="0" xfId="0" applyNumberFormat="1" applyBorder="1"/>
    <xf numFmtId="0" fontId="0" fillId="0" borderId="3" xfId="0" applyBorder="1"/>
    <xf numFmtId="2" fontId="0" fillId="0" borderId="0" xfId="0" applyNumberFormat="1" applyAlignment="1">
      <alignment horizontal="center"/>
    </xf>
    <xf numFmtId="0" fontId="0" fillId="0" borderId="0" xfId="0" applyAlignment="1">
      <alignment horizontal="center"/>
    </xf>
    <xf numFmtId="9" fontId="0" fillId="0" borderId="0" xfId="1" applyFont="1"/>
    <xf numFmtId="9" fontId="0" fillId="0" borderId="0" xfId="1" applyFont="1" applyBorder="1"/>
    <xf numFmtId="0" fontId="0" fillId="0" borderId="4" xfId="0" applyBorder="1" applyAlignment="1">
      <alignment horizontal="left"/>
    </xf>
    <xf numFmtId="0" fontId="0" fillId="0" borderId="0" xfId="0" applyAlignment="1">
      <alignment wrapText="1"/>
    </xf>
    <xf numFmtId="0" fontId="0" fillId="0" borderId="4" xfId="0" applyBorder="1" applyAlignment="1">
      <alignment wrapText="1"/>
    </xf>
    <xf numFmtId="2" fontId="0" fillId="0" borderId="0" xfId="0" applyNumberFormat="1" applyAlignment="1">
      <alignment wrapText="1"/>
    </xf>
    <xf numFmtId="0" fontId="7" fillId="0" borderId="0" xfId="0" applyFont="1"/>
    <xf numFmtId="0" fontId="6" fillId="0" borderId="0" xfId="0" applyFont="1"/>
    <xf numFmtId="0" fontId="6" fillId="2" borderId="4" xfId="0" applyFont="1" applyFill="1" applyBorder="1" applyAlignment="1">
      <alignment vertical="center" wrapText="1"/>
    </xf>
    <xf numFmtId="0" fontId="0" fillId="0" borderId="0" xfId="0" applyAlignment="1">
      <alignment horizontal="right"/>
    </xf>
    <xf numFmtId="0" fontId="6" fillId="2" borderId="4" xfId="0" applyFont="1" applyFill="1" applyBorder="1" applyAlignment="1">
      <alignment horizontal="right"/>
    </xf>
    <xf numFmtId="0" fontId="0" fillId="0" borderId="0" xfId="0" applyBorder="1" applyAlignment="1">
      <alignment horizontal="right"/>
    </xf>
    <xf numFmtId="0" fontId="6" fillId="0" borderId="4" xfId="0" applyFont="1" applyBorder="1" applyAlignment="1">
      <alignment horizontal="right"/>
    </xf>
    <xf numFmtId="0" fontId="6" fillId="2" borderId="4" xfId="0" applyFont="1" applyFill="1" applyBorder="1" applyAlignment="1">
      <alignment wrapText="1"/>
    </xf>
    <xf numFmtId="0" fontId="0" fillId="0" borderId="0" xfId="0" applyBorder="1" applyAlignment="1">
      <alignment wrapText="1"/>
    </xf>
    <xf numFmtId="0" fontId="0" fillId="0" borderId="4" xfId="0" applyBorder="1" applyAlignment="1">
      <alignment vertical="top" wrapText="1"/>
    </xf>
  </cellXfs>
  <cellStyles count="2">
    <cellStyle name="Normální" xfId="0" builtinId="0"/>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chartsheet" Target="chartsheets/sheet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dLbls>
            <c:delete val="1"/>
          </c:dLbls>
          <c:val>
            <c:numRef>
              <c:f>'1+2.st'!$FH$3:$FH$9</c:f>
              <c:numCache>
                <c:formatCode>General</c:formatCode>
                <c:ptCount val="7"/>
                <c:pt idx="0">
                  <c:v>36</c:v>
                </c:pt>
                <c:pt idx="1">
                  <c:v>53</c:v>
                </c:pt>
                <c:pt idx="2">
                  <c:v>19</c:v>
                </c:pt>
                <c:pt idx="3">
                  <c:v>38</c:v>
                </c:pt>
                <c:pt idx="4">
                  <c:v>47</c:v>
                </c:pt>
                <c:pt idx="5">
                  <c:v>78</c:v>
                </c:pt>
                <c:pt idx="6">
                  <c:v>59</c:v>
                </c:pt>
              </c:numCache>
            </c:numRef>
          </c:val>
          <c:extLst>
            <c:ext xmlns:c16="http://schemas.microsoft.com/office/drawing/2014/chart" uri="{C3380CC4-5D6E-409C-BE32-E72D297353CC}">
              <c16:uniqueId val="{00000000-1DA0-42F8-A2F6-F8F33027567D}"/>
            </c:ext>
          </c:extLst>
        </c:ser>
        <c:ser>
          <c:idx val="1"/>
          <c:order val="1"/>
          <c:spPr>
            <a:solidFill>
              <a:schemeClr val="accent2">
                <a:alpha val="70000"/>
              </a:schemeClr>
            </a:solidFill>
            <a:ln>
              <a:noFill/>
            </a:ln>
            <a:effectLst/>
          </c:spPr>
          <c:invertIfNegative val="0"/>
          <c:dLbls>
            <c:delete val="1"/>
          </c:dLbls>
          <c:val>
            <c:numRef>
              <c:f>'1+2.st'!$FI$3:$FI$9</c:f>
              <c:numCache>
                <c:formatCode>General</c:formatCode>
                <c:ptCount val="7"/>
                <c:pt idx="0">
                  <c:v>82</c:v>
                </c:pt>
                <c:pt idx="1">
                  <c:v>56</c:v>
                </c:pt>
                <c:pt idx="2">
                  <c:v>47</c:v>
                </c:pt>
                <c:pt idx="3">
                  <c:v>85</c:v>
                </c:pt>
                <c:pt idx="4">
                  <c:v>70</c:v>
                </c:pt>
                <c:pt idx="5">
                  <c:v>69</c:v>
                </c:pt>
                <c:pt idx="6">
                  <c:v>68</c:v>
                </c:pt>
              </c:numCache>
            </c:numRef>
          </c:val>
          <c:extLst>
            <c:ext xmlns:c16="http://schemas.microsoft.com/office/drawing/2014/chart" uri="{C3380CC4-5D6E-409C-BE32-E72D297353CC}">
              <c16:uniqueId val="{00000001-1DA0-42F8-A2F6-F8F33027567D}"/>
            </c:ext>
          </c:extLst>
        </c:ser>
        <c:ser>
          <c:idx val="2"/>
          <c:order val="2"/>
          <c:spPr>
            <a:solidFill>
              <a:schemeClr val="accent3">
                <a:alpha val="70000"/>
              </a:schemeClr>
            </a:solidFill>
            <a:ln>
              <a:noFill/>
            </a:ln>
            <a:effectLst/>
          </c:spPr>
          <c:invertIfNegative val="0"/>
          <c:dLbls>
            <c:delete val="1"/>
          </c:dLbls>
          <c:val>
            <c:numRef>
              <c:f>'1+2.st'!$FJ$3:$FJ$9</c:f>
              <c:numCache>
                <c:formatCode>General</c:formatCode>
                <c:ptCount val="7"/>
                <c:pt idx="0">
                  <c:v>26</c:v>
                </c:pt>
                <c:pt idx="1">
                  <c:v>6</c:v>
                </c:pt>
                <c:pt idx="2">
                  <c:v>50</c:v>
                </c:pt>
                <c:pt idx="3">
                  <c:v>24</c:v>
                </c:pt>
                <c:pt idx="4">
                  <c:v>23</c:v>
                </c:pt>
                <c:pt idx="5">
                  <c:v>10</c:v>
                </c:pt>
                <c:pt idx="6">
                  <c:v>15</c:v>
                </c:pt>
              </c:numCache>
            </c:numRef>
          </c:val>
          <c:extLst>
            <c:ext xmlns:c16="http://schemas.microsoft.com/office/drawing/2014/chart" uri="{C3380CC4-5D6E-409C-BE32-E72D297353CC}">
              <c16:uniqueId val="{00000002-1DA0-42F8-A2F6-F8F33027567D}"/>
            </c:ext>
          </c:extLst>
        </c:ser>
        <c:ser>
          <c:idx val="3"/>
          <c:order val="3"/>
          <c:spPr>
            <a:solidFill>
              <a:schemeClr val="accent4">
                <a:alpha val="70000"/>
              </a:schemeClr>
            </a:solidFill>
            <a:ln>
              <a:noFill/>
            </a:ln>
            <a:effectLst/>
          </c:spPr>
          <c:invertIfNegative val="0"/>
          <c:dLbls>
            <c:delete val="1"/>
          </c:dLbls>
          <c:val>
            <c:numRef>
              <c:f>'1+2.st'!$FK$3:$FK$9</c:f>
              <c:numCache>
                <c:formatCode>General</c:formatCode>
                <c:ptCount val="7"/>
                <c:pt idx="0">
                  <c:v>4</c:v>
                </c:pt>
                <c:pt idx="1">
                  <c:v>2</c:v>
                </c:pt>
                <c:pt idx="2">
                  <c:v>27</c:v>
                </c:pt>
                <c:pt idx="3">
                  <c:v>4</c:v>
                </c:pt>
                <c:pt idx="4">
                  <c:v>4</c:v>
                </c:pt>
                <c:pt idx="5">
                  <c:v>1</c:v>
                </c:pt>
                <c:pt idx="6">
                  <c:v>5</c:v>
                </c:pt>
              </c:numCache>
            </c:numRef>
          </c:val>
          <c:extLst>
            <c:ext xmlns:c16="http://schemas.microsoft.com/office/drawing/2014/chart" uri="{C3380CC4-5D6E-409C-BE32-E72D297353CC}">
              <c16:uniqueId val="{00000003-1DA0-42F8-A2F6-F8F33027567D}"/>
            </c:ext>
          </c:extLst>
        </c:ser>
        <c:ser>
          <c:idx val="4"/>
          <c:order val="4"/>
          <c:spPr>
            <a:solidFill>
              <a:schemeClr val="accent5">
                <a:alpha val="70000"/>
              </a:schemeClr>
            </a:solidFill>
            <a:ln>
              <a:noFill/>
            </a:ln>
            <a:effectLst/>
          </c:spPr>
          <c:invertIfNegative val="0"/>
          <c:dLbls>
            <c:delete val="1"/>
          </c:dLbls>
          <c:val>
            <c:numRef>
              <c:f>'1+2.st'!$FL$3:$FL$9</c:f>
              <c:numCache>
                <c:formatCode>General</c:formatCode>
                <c:ptCount val="7"/>
                <c:pt idx="0">
                  <c:v>12</c:v>
                </c:pt>
                <c:pt idx="1">
                  <c:v>41</c:v>
                </c:pt>
                <c:pt idx="2">
                  <c:v>16</c:v>
                </c:pt>
                <c:pt idx="3">
                  <c:v>6</c:v>
                </c:pt>
                <c:pt idx="4">
                  <c:v>16</c:v>
                </c:pt>
                <c:pt idx="5">
                  <c:v>3</c:v>
                </c:pt>
                <c:pt idx="6">
                  <c:v>13</c:v>
                </c:pt>
              </c:numCache>
            </c:numRef>
          </c:val>
          <c:extLst>
            <c:ext xmlns:c16="http://schemas.microsoft.com/office/drawing/2014/chart" uri="{C3380CC4-5D6E-409C-BE32-E72D297353CC}">
              <c16:uniqueId val="{00000004-1DA0-42F8-A2F6-F8F33027567D}"/>
            </c:ext>
          </c:extLst>
        </c:ser>
        <c:dLbls>
          <c:dLblPos val="ctr"/>
          <c:showLegendKey val="0"/>
          <c:showVal val="1"/>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'1+2.st'!$FH$82:$FH$83</c:f>
              <c:numCache>
                <c:formatCode>General</c:formatCode>
                <c:ptCount val="2"/>
                <c:pt idx="0">
                  <c:v>42</c:v>
                </c:pt>
                <c:pt idx="1">
                  <c:v>44</c:v>
                </c:pt>
              </c:numCache>
            </c:numRef>
          </c:val>
          <c:extLst>
            <c:ext xmlns:c16="http://schemas.microsoft.com/office/drawing/2014/chart" uri="{C3380CC4-5D6E-409C-BE32-E72D297353CC}">
              <c16:uniqueId val="{00000000-6737-4327-BEBD-246D69CB0378}"/>
            </c:ext>
          </c:extLst>
        </c:ser>
        <c:ser>
          <c:idx val="1"/>
          <c:order val="1"/>
          <c:spPr>
            <a:solidFill>
              <a:schemeClr val="accent2">
                <a:alpha val="70000"/>
              </a:schemeClr>
            </a:solidFill>
            <a:ln>
              <a:noFill/>
            </a:ln>
            <a:effectLst/>
          </c:spPr>
          <c:invertIfNegative val="0"/>
          <c:val>
            <c:numRef>
              <c:f>'1+2.st'!$FI$82:$FI$83</c:f>
              <c:numCache>
                <c:formatCode>General</c:formatCode>
                <c:ptCount val="2"/>
                <c:pt idx="0">
                  <c:v>79</c:v>
                </c:pt>
                <c:pt idx="1">
                  <c:v>65</c:v>
                </c:pt>
              </c:numCache>
            </c:numRef>
          </c:val>
          <c:extLst>
            <c:ext xmlns:c16="http://schemas.microsoft.com/office/drawing/2014/chart" uri="{C3380CC4-5D6E-409C-BE32-E72D297353CC}">
              <c16:uniqueId val="{00000001-6737-4327-BEBD-246D69CB0378}"/>
            </c:ext>
          </c:extLst>
        </c:ser>
        <c:ser>
          <c:idx val="2"/>
          <c:order val="2"/>
          <c:spPr>
            <a:solidFill>
              <a:schemeClr val="accent3">
                <a:alpha val="70000"/>
              </a:schemeClr>
            </a:solidFill>
            <a:ln>
              <a:noFill/>
            </a:ln>
            <a:effectLst/>
          </c:spPr>
          <c:invertIfNegative val="0"/>
          <c:val>
            <c:numRef>
              <c:f>'1+2.st'!$FJ$82:$FJ$83</c:f>
              <c:numCache>
                <c:formatCode>General</c:formatCode>
                <c:ptCount val="2"/>
                <c:pt idx="0">
                  <c:v>27</c:v>
                </c:pt>
                <c:pt idx="1">
                  <c:v>39</c:v>
                </c:pt>
              </c:numCache>
            </c:numRef>
          </c:val>
          <c:extLst>
            <c:ext xmlns:c16="http://schemas.microsoft.com/office/drawing/2014/chart" uri="{C3380CC4-5D6E-409C-BE32-E72D297353CC}">
              <c16:uniqueId val="{00000002-6737-4327-BEBD-246D69CB0378}"/>
            </c:ext>
          </c:extLst>
        </c:ser>
        <c:ser>
          <c:idx val="3"/>
          <c:order val="3"/>
          <c:spPr>
            <a:solidFill>
              <a:schemeClr val="accent4">
                <a:alpha val="70000"/>
              </a:schemeClr>
            </a:solidFill>
            <a:ln>
              <a:noFill/>
            </a:ln>
            <a:effectLst/>
          </c:spPr>
          <c:invertIfNegative val="0"/>
          <c:val>
            <c:numRef>
              <c:f>'1+2.st'!$FK$82:$FK$83</c:f>
              <c:numCache>
                <c:formatCode>General</c:formatCode>
                <c:ptCount val="2"/>
                <c:pt idx="0">
                  <c:v>4</c:v>
                </c:pt>
                <c:pt idx="1">
                  <c:v>6</c:v>
                </c:pt>
              </c:numCache>
            </c:numRef>
          </c:val>
          <c:extLst>
            <c:ext xmlns:c16="http://schemas.microsoft.com/office/drawing/2014/chart" uri="{C3380CC4-5D6E-409C-BE32-E72D297353CC}">
              <c16:uniqueId val="{00000003-6737-4327-BEBD-246D69CB0378}"/>
            </c:ext>
          </c:extLst>
        </c:ser>
        <c:ser>
          <c:idx val="4"/>
          <c:order val="4"/>
          <c:spPr>
            <a:solidFill>
              <a:schemeClr val="accent5">
                <a:alpha val="70000"/>
              </a:schemeClr>
            </a:solidFill>
            <a:ln>
              <a:noFill/>
            </a:ln>
            <a:effectLst/>
          </c:spPr>
          <c:invertIfNegative val="0"/>
          <c:val>
            <c:numRef>
              <c:f>'1+2.st'!$FL$82:$FL$83</c:f>
              <c:numCache>
                <c:formatCode>General</c:formatCode>
                <c:ptCount val="2"/>
                <c:pt idx="0">
                  <c:v>3</c:v>
                </c:pt>
                <c:pt idx="1">
                  <c:v>5</c:v>
                </c:pt>
              </c:numCache>
            </c:numRef>
          </c:val>
          <c:extLst>
            <c:ext xmlns:c16="http://schemas.microsoft.com/office/drawing/2014/chart" uri="{C3380CC4-5D6E-409C-BE32-E72D297353CC}">
              <c16:uniqueId val="{00000004-6737-4327-BEBD-246D69CB0378}"/>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'1.st'!$CZ$62:$CZ$66</c:f>
              <c:numCache>
                <c:formatCode>General</c:formatCode>
                <c:ptCount val="5"/>
                <c:pt idx="0">
                  <c:v>68</c:v>
                </c:pt>
                <c:pt idx="1">
                  <c:v>21</c:v>
                </c:pt>
                <c:pt idx="2">
                  <c:v>30</c:v>
                </c:pt>
                <c:pt idx="3">
                  <c:v>34</c:v>
                </c:pt>
                <c:pt idx="4">
                  <c:v>44</c:v>
                </c:pt>
              </c:numCache>
            </c:numRef>
          </c:val>
          <c:extLst>
            <c:ext xmlns:c16="http://schemas.microsoft.com/office/drawing/2014/chart" uri="{C3380CC4-5D6E-409C-BE32-E72D297353CC}">
              <c16:uniqueId val="{00000000-0339-4F0D-9F41-E66C7B18E381}"/>
            </c:ext>
          </c:extLst>
        </c:ser>
        <c:ser>
          <c:idx val="1"/>
          <c:order val="1"/>
          <c:spPr>
            <a:solidFill>
              <a:schemeClr val="accent2">
                <a:alpha val="70000"/>
              </a:schemeClr>
            </a:solidFill>
            <a:ln>
              <a:noFill/>
            </a:ln>
            <a:effectLst/>
          </c:spPr>
          <c:invertIfNegative val="0"/>
          <c:val>
            <c:numRef>
              <c:f>'1.st'!$DA$62:$DA$66</c:f>
              <c:numCache>
                <c:formatCode>General</c:formatCode>
                <c:ptCount val="5"/>
                <c:pt idx="0">
                  <c:v>29</c:v>
                </c:pt>
                <c:pt idx="1">
                  <c:v>50</c:v>
                </c:pt>
                <c:pt idx="2">
                  <c:v>40</c:v>
                </c:pt>
                <c:pt idx="3">
                  <c:v>42</c:v>
                </c:pt>
                <c:pt idx="4">
                  <c:v>30</c:v>
                </c:pt>
              </c:numCache>
            </c:numRef>
          </c:val>
          <c:extLst>
            <c:ext xmlns:c16="http://schemas.microsoft.com/office/drawing/2014/chart" uri="{C3380CC4-5D6E-409C-BE32-E72D297353CC}">
              <c16:uniqueId val="{00000001-0339-4F0D-9F41-E66C7B18E381}"/>
            </c:ext>
          </c:extLst>
        </c:ser>
        <c:ser>
          <c:idx val="2"/>
          <c:order val="2"/>
          <c:spPr>
            <a:solidFill>
              <a:schemeClr val="accent3">
                <a:alpha val="70000"/>
              </a:schemeClr>
            </a:solidFill>
            <a:ln>
              <a:noFill/>
            </a:ln>
            <a:effectLst/>
          </c:spPr>
          <c:invertIfNegative val="0"/>
          <c:val>
            <c:numRef>
              <c:f>'1.st'!$DB$62:$DB$66</c:f>
              <c:numCache>
                <c:formatCode>General</c:formatCode>
                <c:ptCount val="5"/>
                <c:pt idx="0">
                  <c:v>0</c:v>
                </c:pt>
                <c:pt idx="1">
                  <c:v>11</c:v>
                </c:pt>
                <c:pt idx="2">
                  <c:v>19</c:v>
                </c:pt>
                <c:pt idx="3">
                  <c:v>10</c:v>
                </c:pt>
                <c:pt idx="4">
                  <c:v>16</c:v>
                </c:pt>
              </c:numCache>
            </c:numRef>
          </c:val>
          <c:extLst>
            <c:ext xmlns:c16="http://schemas.microsoft.com/office/drawing/2014/chart" uri="{C3380CC4-5D6E-409C-BE32-E72D297353CC}">
              <c16:uniqueId val="{00000002-0339-4F0D-9F41-E66C7B18E381}"/>
            </c:ext>
          </c:extLst>
        </c:ser>
        <c:ser>
          <c:idx val="3"/>
          <c:order val="3"/>
          <c:spPr>
            <a:solidFill>
              <a:schemeClr val="accent4">
                <a:alpha val="70000"/>
              </a:schemeClr>
            </a:solidFill>
            <a:ln>
              <a:noFill/>
            </a:ln>
            <a:effectLst/>
          </c:spPr>
          <c:invertIfNegative val="0"/>
          <c:val>
            <c:numRef>
              <c:f>'1.st'!$DC$62:$DC$66</c:f>
              <c:numCache>
                <c:formatCode>General</c:formatCode>
                <c:ptCount val="5"/>
                <c:pt idx="0">
                  <c:v>1</c:v>
                </c:pt>
                <c:pt idx="1">
                  <c:v>4</c:v>
                </c:pt>
                <c:pt idx="2">
                  <c:v>2</c:v>
                </c:pt>
                <c:pt idx="3">
                  <c:v>3</c:v>
                </c:pt>
                <c:pt idx="4">
                  <c:v>5</c:v>
                </c:pt>
              </c:numCache>
            </c:numRef>
          </c:val>
          <c:extLst>
            <c:ext xmlns:c16="http://schemas.microsoft.com/office/drawing/2014/chart" uri="{C3380CC4-5D6E-409C-BE32-E72D297353CC}">
              <c16:uniqueId val="{00000003-0339-4F0D-9F41-E66C7B18E381}"/>
            </c:ext>
          </c:extLst>
        </c:ser>
        <c:ser>
          <c:idx val="4"/>
          <c:order val="4"/>
          <c:spPr>
            <a:solidFill>
              <a:schemeClr val="accent5">
                <a:alpha val="70000"/>
              </a:schemeClr>
            </a:solidFill>
            <a:ln>
              <a:noFill/>
            </a:ln>
            <a:effectLst/>
          </c:spPr>
          <c:invertIfNegative val="0"/>
          <c:val>
            <c:numRef>
              <c:f>'1.st'!$DD$62:$DD$66</c:f>
              <c:numCache>
                <c:formatCode>General</c:formatCode>
                <c:ptCount val="5"/>
                <c:pt idx="0">
                  <c:v>3</c:v>
                </c:pt>
                <c:pt idx="1">
                  <c:v>14</c:v>
                </c:pt>
                <c:pt idx="2">
                  <c:v>10</c:v>
                </c:pt>
                <c:pt idx="3">
                  <c:v>12</c:v>
                </c:pt>
                <c:pt idx="4">
                  <c:v>6</c:v>
                </c:pt>
              </c:numCache>
            </c:numRef>
          </c:val>
          <c:extLst>
            <c:ext xmlns:c16="http://schemas.microsoft.com/office/drawing/2014/chart" uri="{C3380CC4-5D6E-409C-BE32-E72D297353CC}">
              <c16:uniqueId val="{00000004-0339-4F0D-9F41-E66C7B18E381}"/>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'1.st'!$CZ$34:$CZ$39</c:f>
              <c:numCache>
                <c:formatCode>General</c:formatCode>
                <c:ptCount val="6"/>
                <c:pt idx="0">
                  <c:v>14</c:v>
                </c:pt>
                <c:pt idx="1">
                  <c:v>7</c:v>
                </c:pt>
                <c:pt idx="2">
                  <c:v>4</c:v>
                </c:pt>
                <c:pt idx="3">
                  <c:v>1</c:v>
                </c:pt>
                <c:pt idx="4">
                  <c:v>2</c:v>
                </c:pt>
                <c:pt idx="5">
                  <c:v>0</c:v>
                </c:pt>
              </c:numCache>
            </c:numRef>
          </c:val>
          <c:extLst>
            <c:ext xmlns:c16="http://schemas.microsoft.com/office/drawing/2014/chart" uri="{C3380CC4-5D6E-409C-BE32-E72D297353CC}">
              <c16:uniqueId val="{00000000-962D-41A7-9B93-0CC0542DDA29}"/>
            </c:ext>
          </c:extLst>
        </c:ser>
        <c:ser>
          <c:idx val="1"/>
          <c:order val="1"/>
          <c:spPr>
            <a:solidFill>
              <a:schemeClr val="accent2">
                <a:alpha val="70000"/>
              </a:schemeClr>
            </a:solidFill>
            <a:ln>
              <a:noFill/>
            </a:ln>
            <a:effectLst/>
          </c:spPr>
          <c:invertIfNegative val="0"/>
          <c:val>
            <c:numRef>
              <c:f>'1.st'!$DA$34:$DA$39</c:f>
              <c:numCache>
                <c:formatCode>General</c:formatCode>
                <c:ptCount val="6"/>
                <c:pt idx="0">
                  <c:v>24</c:v>
                </c:pt>
                <c:pt idx="1">
                  <c:v>16</c:v>
                </c:pt>
                <c:pt idx="2">
                  <c:v>15</c:v>
                </c:pt>
                <c:pt idx="3">
                  <c:v>4</c:v>
                </c:pt>
                <c:pt idx="4">
                  <c:v>2</c:v>
                </c:pt>
                <c:pt idx="5">
                  <c:v>2</c:v>
                </c:pt>
              </c:numCache>
            </c:numRef>
          </c:val>
          <c:extLst>
            <c:ext xmlns:c16="http://schemas.microsoft.com/office/drawing/2014/chart" uri="{C3380CC4-5D6E-409C-BE32-E72D297353CC}">
              <c16:uniqueId val="{00000001-962D-41A7-9B93-0CC0542DDA29}"/>
            </c:ext>
          </c:extLst>
        </c:ser>
        <c:ser>
          <c:idx val="2"/>
          <c:order val="2"/>
          <c:spPr>
            <a:solidFill>
              <a:schemeClr val="accent3">
                <a:alpha val="70000"/>
              </a:schemeClr>
            </a:solidFill>
            <a:ln>
              <a:noFill/>
            </a:ln>
            <a:effectLst/>
          </c:spPr>
          <c:invertIfNegative val="0"/>
          <c:val>
            <c:numRef>
              <c:f>'1.st'!$DB$34:$DB$39</c:f>
              <c:numCache>
                <c:formatCode>General</c:formatCode>
                <c:ptCount val="6"/>
                <c:pt idx="0">
                  <c:v>32</c:v>
                </c:pt>
                <c:pt idx="1">
                  <c:v>38</c:v>
                </c:pt>
                <c:pt idx="2">
                  <c:v>35</c:v>
                </c:pt>
                <c:pt idx="3">
                  <c:v>31</c:v>
                </c:pt>
                <c:pt idx="4">
                  <c:v>36</c:v>
                </c:pt>
                <c:pt idx="5">
                  <c:v>34</c:v>
                </c:pt>
              </c:numCache>
            </c:numRef>
          </c:val>
          <c:extLst>
            <c:ext xmlns:c16="http://schemas.microsoft.com/office/drawing/2014/chart" uri="{C3380CC4-5D6E-409C-BE32-E72D297353CC}">
              <c16:uniqueId val="{00000002-962D-41A7-9B93-0CC0542DDA29}"/>
            </c:ext>
          </c:extLst>
        </c:ser>
        <c:ser>
          <c:idx val="3"/>
          <c:order val="3"/>
          <c:spPr>
            <a:solidFill>
              <a:schemeClr val="accent4">
                <a:alpha val="70000"/>
              </a:schemeClr>
            </a:solidFill>
            <a:ln>
              <a:noFill/>
            </a:ln>
            <a:effectLst/>
          </c:spPr>
          <c:invertIfNegative val="0"/>
          <c:val>
            <c:numRef>
              <c:f>'1.st'!$DC$34:$DC$39</c:f>
              <c:numCache>
                <c:formatCode>General</c:formatCode>
                <c:ptCount val="6"/>
                <c:pt idx="0">
                  <c:v>21</c:v>
                </c:pt>
                <c:pt idx="1">
                  <c:v>30</c:v>
                </c:pt>
                <c:pt idx="2">
                  <c:v>45</c:v>
                </c:pt>
                <c:pt idx="3">
                  <c:v>61</c:v>
                </c:pt>
                <c:pt idx="4">
                  <c:v>53</c:v>
                </c:pt>
                <c:pt idx="5">
                  <c:v>58</c:v>
                </c:pt>
              </c:numCache>
            </c:numRef>
          </c:val>
          <c:extLst>
            <c:ext xmlns:c16="http://schemas.microsoft.com/office/drawing/2014/chart" uri="{C3380CC4-5D6E-409C-BE32-E72D297353CC}">
              <c16:uniqueId val="{00000003-962D-41A7-9B93-0CC0542DDA29}"/>
            </c:ext>
          </c:extLst>
        </c:ser>
        <c:ser>
          <c:idx val="4"/>
          <c:order val="4"/>
          <c:spPr>
            <a:solidFill>
              <a:schemeClr val="accent5">
                <a:alpha val="70000"/>
              </a:schemeClr>
            </a:solidFill>
            <a:ln>
              <a:noFill/>
            </a:ln>
            <a:effectLst/>
          </c:spPr>
          <c:invertIfNegative val="0"/>
          <c:val>
            <c:numRef>
              <c:f>'1.st'!$DD$34:$DD$39</c:f>
              <c:numCache>
                <c:formatCode>General</c:formatCode>
                <c:ptCount val="6"/>
                <c:pt idx="0">
                  <c:v>10</c:v>
                </c:pt>
                <c:pt idx="1">
                  <c:v>7</c:v>
                </c:pt>
                <c:pt idx="2">
                  <c:v>2</c:v>
                </c:pt>
                <c:pt idx="3">
                  <c:v>4</c:v>
                </c:pt>
                <c:pt idx="4">
                  <c:v>6</c:v>
                </c:pt>
                <c:pt idx="5">
                  <c:v>3</c:v>
                </c:pt>
              </c:numCache>
            </c:numRef>
          </c:val>
          <c:extLst>
            <c:ext xmlns:c16="http://schemas.microsoft.com/office/drawing/2014/chart" uri="{C3380CC4-5D6E-409C-BE32-E72D297353CC}">
              <c16:uniqueId val="{00000004-962D-41A7-9B93-0CC0542DDA29}"/>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ano</c:v>
          </c:tx>
          <c:spPr>
            <a:solidFill>
              <a:schemeClr val="accent1">
                <a:alpha val="70000"/>
              </a:schemeClr>
            </a:solidFill>
            <a:ln>
              <a:noFill/>
            </a:ln>
            <a:effectLst/>
          </c:spPr>
          <c:invertIfNegative val="0"/>
          <c:dLbls>
            <c:delete val="1"/>
          </c:dLbls>
          <c:val>
            <c:numRef>
              <c:f>'1.st'!$CZ$2:$CZ$9</c:f>
              <c:numCache>
                <c:formatCode>General</c:formatCode>
                <c:ptCount val="8"/>
                <c:pt idx="0">
                  <c:v>41</c:v>
                </c:pt>
                <c:pt idx="1">
                  <c:v>27</c:v>
                </c:pt>
                <c:pt idx="2">
                  <c:v>38</c:v>
                </c:pt>
                <c:pt idx="3">
                  <c:v>16</c:v>
                </c:pt>
                <c:pt idx="4">
                  <c:v>25</c:v>
                </c:pt>
                <c:pt idx="5">
                  <c:v>28</c:v>
                </c:pt>
                <c:pt idx="6">
                  <c:v>52</c:v>
                </c:pt>
                <c:pt idx="7">
                  <c:v>38</c:v>
                </c:pt>
              </c:numCache>
            </c:numRef>
          </c:val>
          <c:extLst>
            <c:ext xmlns:c16="http://schemas.microsoft.com/office/drawing/2014/chart" uri="{C3380CC4-5D6E-409C-BE32-E72D297353CC}">
              <c16:uniqueId val="{00000000-DB69-4A2E-91DB-307364C05AF0}"/>
            </c:ext>
          </c:extLst>
        </c:ser>
        <c:ser>
          <c:idx val="1"/>
          <c:order val="1"/>
          <c:tx>
            <c:v>spíše ano</c:v>
          </c:tx>
          <c:spPr>
            <a:solidFill>
              <a:schemeClr val="accent2">
                <a:alpha val="70000"/>
              </a:schemeClr>
            </a:solidFill>
            <a:ln>
              <a:noFill/>
            </a:ln>
            <a:effectLst/>
          </c:spPr>
          <c:invertIfNegative val="0"/>
          <c:dLbls>
            <c:delete val="1"/>
          </c:dLbls>
          <c:val>
            <c:numRef>
              <c:f>'1.st'!$DA$2:$DA$9</c:f>
              <c:numCache>
                <c:formatCode>General</c:formatCode>
                <c:ptCount val="8"/>
                <c:pt idx="0">
                  <c:v>53</c:v>
                </c:pt>
                <c:pt idx="1">
                  <c:v>54</c:v>
                </c:pt>
                <c:pt idx="2">
                  <c:v>39</c:v>
                </c:pt>
                <c:pt idx="3">
                  <c:v>29</c:v>
                </c:pt>
                <c:pt idx="4">
                  <c:v>49</c:v>
                </c:pt>
                <c:pt idx="5">
                  <c:v>48</c:v>
                </c:pt>
                <c:pt idx="6">
                  <c:v>42</c:v>
                </c:pt>
                <c:pt idx="7">
                  <c:v>46</c:v>
                </c:pt>
              </c:numCache>
            </c:numRef>
          </c:val>
          <c:extLst>
            <c:ext xmlns:c16="http://schemas.microsoft.com/office/drawing/2014/chart" uri="{C3380CC4-5D6E-409C-BE32-E72D297353CC}">
              <c16:uniqueId val="{00000001-DB69-4A2E-91DB-307364C05AF0}"/>
            </c:ext>
          </c:extLst>
        </c:ser>
        <c:ser>
          <c:idx val="2"/>
          <c:order val="2"/>
          <c:tx>
            <c:v>spíše ne</c:v>
          </c:tx>
          <c:spPr>
            <a:solidFill>
              <a:schemeClr val="accent3">
                <a:alpha val="70000"/>
              </a:schemeClr>
            </a:solidFill>
            <a:ln>
              <a:noFill/>
            </a:ln>
            <a:effectLst/>
          </c:spPr>
          <c:invertIfNegative val="0"/>
          <c:dLbls>
            <c:delete val="1"/>
          </c:dLbls>
          <c:val>
            <c:numRef>
              <c:f>'1.st'!$DB$2:$DB$9</c:f>
              <c:numCache>
                <c:formatCode>General</c:formatCode>
                <c:ptCount val="8"/>
                <c:pt idx="0">
                  <c:v>6</c:v>
                </c:pt>
                <c:pt idx="1">
                  <c:v>12</c:v>
                </c:pt>
                <c:pt idx="2">
                  <c:v>6</c:v>
                </c:pt>
                <c:pt idx="3">
                  <c:v>30</c:v>
                </c:pt>
                <c:pt idx="4">
                  <c:v>17</c:v>
                </c:pt>
                <c:pt idx="5">
                  <c:v>12</c:v>
                </c:pt>
                <c:pt idx="6">
                  <c:v>5</c:v>
                </c:pt>
                <c:pt idx="7">
                  <c:v>6</c:v>
                </c:pt>
              </c:numCache>
            </c:numRef>
          </c:val>
          <c:extLst>
            <c:ext xmlns:c16="http://schemas.microsoft.com/office/drawing/2014/chart" uri="{C3380CC4-5D6E-409C-BE32-E72D297353CC}">
              <c16:uniqueId val="{00000002-DB69-4A2E-91DB-307364C05AF0}"/>
            </c:ext>
          </c:extLst>
        </c:ser>
        <c:ser>
          <c:idx val="3"/>
          <c:order val="3"/>
          <c:tx>
            <c:v>ne</c:v>
          </c:tx>
          <c:spPr>
            <a:solidFill>
              <a:schemeClr val="accent4">
                <a:alpha val="70000"/>
              </a:schemeClr>
            </a:solidFill>
            <a:ln>
              <a:noFill/>
            </a:ln>
            <a:effectLst/>
          </c:spPr>
          <c:invertIfNegative val="0"/>
          <c:dLbls>
            <c:delete val="1"/>
          </c:dLbls>
          <c:val>
            <c:numRef>
              <c:f>'1.st'!$DC$2:$DC$9</c:f>
              <c:numCache>
                <c:formatCode>General</c:formatCode>
                <c:ptCount val="8"/>
                <c:pt idx="0">
                  <c:v>0</c:v>
                </c:pt>
                <c:pt idx="1">
                  <c:v>0</c:v>
                </c:pt>
                <c:pt idx="2">
                  <c:v>2</c:v>
                </c:pt>
                <c:pt idx="3">
                  <c:v>16</c:v>
                </c:pt>
                <c:pt idx="4">
                  <c:v>3</c:v>
                </c:pt>
                <c:pt idx="5">
                  <c:v>1</c:v>
                </c:pt>
                <c:pt idx="6">
                  <c:v>0</c:v>
                </c:pt>
                <c:pt idx="7">
                  <c:v>5</c:v>
                </c:pt>
              </c:numCache>
            </c:numRef>
          </c:val>
          <c:extLst>
            <c:ext xmlns:c16="http://schemas.microsoft.com/office/drawing/2014/chart" uri="{C3380CC4-5D6E-409C-BE32-E72D297353CC}">
              <c16:uniqueId val="{00000003-DB69-4A2E-91DB-307364C05AF0}"/>
            </c:ext>
          </c:extLst>
        </c:ser>
        <c:ser>
          <c:idx val="4"/>
          <c:order val="4"/>
          <c:tx>
            <c:v>nevím</c:v>
          </c:tx>
          <c:spPr>
            <a:solidFill>
              <a:schemeClr val="accent5">
                <a:alpha val="70000"/>
              </a:schemeClr>
            </a:solidFill>
            <a:ln>
              <a:noFill/>
            </a:ln>
            <a:effectLst/>
          </c:spPr>
          <c:invertIfNegative val="0"/>
          <c:dLbls>
            <c:delete val="1"/>
          </c:dLbls>
          <c:val>
            <c:numRef>
              <c:f>'1.st'!$DD$2:$DD$9</c:f>
              <c:numCache>
                <c:formatCode>General</c:formatCode>
                <c:ptCount val="8"/>
                <c:pt idx="0">
                  <c:v>1</c:v>
                </c:pt>
                <c:pt idx="1">
                  <c:v>7</c:v>
                </c:pt>
                <c:pt idx="2">
                  <c:v>16</c:v>
                </c:pt>
                <c:pt idx="3">
                  <c:v>10</c:v>
                </c:pt>
                <c:pt idx="4">
                  <c:v>4</c:v>
                </c:pt>
                <c:pt idx="5">
                  <c:v>12</c:v>
                </c:pt>
                <c:pt idx="6">
                  <c:v>2</c:v>
                </c:pt>
                <c:pt idx="7">
                  <c:v>5</c:v>
                </c:pt>
              </c:numCache>
            </c:numRef>
          </c:val>
          <c:extLst>
            <c:ext xmlns:c16="http://schemas.microsoft.com/office/drawing/2014/chart" uri="{C3380CC4-5D6E-409C-BE32-E72D297353CC}">
              <c16:uniqueId val="{00000004-DB69-4A2E-91DB-307364C05AF0}"/>
            </c:ext>
          </c:extLst>
        </c:ser>
        <c:dLbls>
          <c:dLblPos val="ctr"/>
          <c:showLegendKey val="0"/>
          <c:showVal val="1"/>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v>ano</c:v>
          </c:tx>
          <c:spPr>
            <a:solidFill>
              <a:schemeClr val="accent1">
                <a:alpha val="70000"/>
              </a:schemeClr>
            </a:solidFill>
            <a:ln>
              <a:noFill/>
            </a:ln>
            <a:effectLst/>
          </c:spPr>
          <c:invertIfNegative val="0"/>
          <c:val>
            <c:numRef>
              <c:f>'1.st'!$CZ$12:$CZ$17</c:f>
              <c:numCache>
                <c:formatCode>General</c:formatCode>
                <c:ptCount val="6"/>
                <c:pt idx="0">
                  <c:v>52</c:v>
                </c:pt>
                <c:pt idx="1">
                  <c:v>44</c:v>
                </c:pt>
                <c:pt idx="2">
                  <c:v>48</c:v>
                </c:pt>
                <c:pt idx="3">
                  <c:v>30</c:v>
                </c:pt>
                <c:pt idx="4">
                  <c:v>39</c:v>
                </c:pt>
                <c:pt idx="5">
                  <c:v>11</c:v>
                </c:pt>
              </c:numCache>
            </c:numRef>
          </c:val>
          <c:extLst>
            <c:ext xmlns:c16="http://schemas.microsoft.com/office/drawing/2014/chart" uri="{C3380CC4-5D6E-409C-BE32-E72D297353CC}">
              <c16:uniqueId val="{00000000-30B2-4FC9-A147-D348D7EABCE2}"/>
            </c:ext>
          </c:extLst>
        </c:ser>
        <c:ser>
          <c:idx val="1"/>
          <c:order val="1"/>
          <c:tx>
            <c:v>spíše ano</c:v>
          </c:tx>
          <c:spPr>
            <a:solidFill>
              <a:schemeClr val="accent2">
                <a:alpha val="70000"/>
              </a:schemeClr>
            </a:solidFill>
            <a:ln>
              <a:noFill/>
            </a:ln>
            <a:effectLst/>
          </c:spPr>
          <c:invertIfNegative val="0"/>
          <c:val>
            <c:numRef>
              <c:f>'1.st'!$DA$12:$DA$17</c:f>
              <c:numCache>
                <c:formatCode>General</c:formatCode>
                <c:ptCount val="6"/>
                <c:pt idx="0">
                  <c:v>39</c:v>
                </c:pt>
                <c:pt idx="1">
                  <c:v>46</c:v>
                </c:pt>
                <c:pt idx="2">
                  <c:v>38</c:v>
                </c:pt>
                <c:pt idx="3">
                  <c:v>35</c:v>
                </c:pt>
                <c:pt idx="4">
                  <c:v>41</c:v>
                </c:pt>
                <c:pt idx="5">
                  <c:v>29</c:v>
                </c:pt>
              </c:numCache>
            </c:numRef>
          </c:val>
          <c:extLst>
            <c:ext xmlns:c16="http://schemas.microsoft.com/office/drawing/2014/chart" uri="{C3380CC4-5D6E-409C-BE32-E72D297353CC}">
              <c16:uniqueId val="{00000001-30B2-4FC9-A147-D348D7EABCE2}"/>
            </c:ext>
          </c:extLst>
        </c:ser>
        <c:ser>
          <c:idx val="2"/>
          <c:order val="2"/>
          <c:tx>
            <c:v>spíše ne</c:v>
          </c:tx>
          <c:spPr>
            <a:solidFill>
              <a:schemeClr val="accent3">
                <a:alpha val="70000"/>
              </a:schemeClr>
            </a:solidFill>
            <a:ln>
              <a:noFill/>
            </a:ln>
            <a:effectLst/>
          </c:spPr>
          <c:invertIfNegative val="0"/>
          <c:val>
            <c:numRef>
              <c:f>'1.st'!$DB$12:$DB$17</c:f>
              <c:numCache>
                <c:formatCode>General</c:formatCode>
                <c:ptCount val="6"/>
                <c:pt idx="0">
                  <c:v>10</c:v>
                </c:pt>
                <c:pt idx="1">
                  <c:v>9</c:v>
                </c:pt>
                <c:pt idx="2">
                  <c:v>13</c:v>
                </c:pt>
                <c:pt idx="3">
                  <c:v>22</c:v>
                </c:pt>
                <c:pt idx="4">
                  <c:v>20</c:v>
                </c:pt>
                <c:pt idx="5">
                  <c:v>38</c:v>
                </c:pt>
              </c:numCache>
            </c:numRef>
          </c:val>
          <c:extLst>
            <c:ext xmlns:c16="http://schemas.microsoft.com/office/drawing/2014/chart" uri="{C3380CC4-5D6E-409C-BE32-E72D297353CC}">
              <c16:uniqueId val="{00000002-30B2-4FC9-A147-D348D7EABCE2}"/>
            </c:ext>
          </c:extLst>
        </c:ser>
        <c:ser>
          <c:idx val="3"/>
          <c:order val="3"/>
          <c:tx>
            <c:v>ne</c:v>
          </c:tx>
          <c:spPr>
            <a:solidFill>
              <a:schemeClr val="accent4">
                <a:alpha val="70000"/>
              </a:schemeClr>
            </a:solidFill>
            <a:ln>
              <a:noFill/>
            </a:ln>
            <a:effectLst/>
          </c:spPr>
          <c:invertIfNegative val="0"/>
          <c:val>
            <c:numRef>
              <c:f>'1.st'!$DC$12:$DC$17</c:f>
              <c:numCache>
                <c:formatCode>General</c:formatCode>
                <c:ptCount val="6"/>
                <c:pt idx="0">
                  <c:v>0</c:v>
                </c:pt>
                <c:pt idx="1">
                  <c:v>1</c:v>
                </c:pt>
                <c:pt idx="2">
                  <c:v>2</c:v>
                </c:pt>
                <c:pt idx="3">
                  <c:v>11</c:v>
                </c:pt>
                <c:pt idx="4">
                  <c:v>1</c:v>
                </c:pt>
                <c:pt idx="5">
                  <c:v>13</c:v>
                </c:pt>
              </c:numCache>
            </c:numRef>
          </c:val>
          <c:extLst>
            <c:ext xmlns:c16="http://schemas.microsoft.com/office/drawing/2014/chart" uri="{C3380CC4-5D6E-409C-BE32-E72D297353CC}">
              <c16:uniqueId val="{00000003-30B2-4FC9-A147-D348D7EABCE2}"/>
            </c:ext>
          </c:extLst>
        </c:ser>
        <c:ser>
          <c:idx val="4"/>
          <c:order val="4"/>
          <c:tx>
            <c:v>nevím</c:v>
          </c:tx>
          <c:spPr>
            <a:solidFill>
              <a:schemeClr val="accent5">
                <a:alpha val="70000"/>
              </a:schemeClr>
            </a:solidFill>
            <a:ln>
              <a:noFill/>
            </a:ln>
            <a:effectLst/>
          </c:spPr>
          <c:invertIfNegative val="0"/>
          <c:val>
            <c:numRef>
              <c:f>'1.st'!$DD$12:$DD$17</c:f>
              <c:numCache>
                <c:formatCode>General</c:formatCode>
                <c:ptCount val="6"/>
                <c:pt idx="0">
                  <c:v>0</c:v>
                </c:pt>
                <c:pt idx="1">
                  <c:v>0</c:v>
                </c:pt>
                <c:pt idx="2">
                  <c:v>0</c:v>
                </c:pt>
                <c:pt idx="3">
                  <c:v>2</c:v>
                </c:pt>
                <c:pt idx="4">
                  <c:v>0</c:v>
                </c:pt>
                <c:pt idx="5">
                  <c:v>9</c:v>
                </c:pt>
              </c:numCache>
            </c:numRef>
          </c:val>
          <c:extLst>
            <c:ext xmlns:c16="http://schemas.microsoft.com/office/drawing/2014/chart" uri="{C3380CC4-5D6E-409C-BE32-E72D297353CC}">
              <c16:uniqueId val="{00000004-30B2-4FC9-A147-D348D7EABCE2}"/>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'1.st'!$CZ$20:$CZ$25</c:f>
              <c:numCache>
                <c:formatCode>General</c:formatCode>
                <c:ptCount val="6"/>
                <c:pt idx="0">
                  <c:v>49</c:v>
                </c:pt>
                <c:pt idx="1">
                  <c:v>54</c:v>
                </c:pt>
                <c:pt idx="2">
                  <c:v>29</c:v>
                </c:pt>
                <c:pt idx="3">
                  <c:v>22</c:v>
                </c:pt>
                <c:pt idx="4">
                  <c:v>17</c:v>
                </c:pt>
                <c:pt idx="5">
                  <c:v>22</c:v>
                </c:pt>
              </c:numCache>
            </c:numRef>
          </c:val>
          <c:extLst>
            <c:ext xmlns:c16="http://schemas.microsoft.com/office/drawing/2014/chart" uri="{C3380CC4-5D6E-409C-BE32-E72D297353CC}">
              <c16:uniqueId val="{00000000-76EE-4BF2-ACBE-1AE0306B80B4}"/>
            </c:ext>
          </c:extLst>
        </c:ser>
        <c:ser>
          <c:idx val="1"/>
          <c:order val="1"/>
          <c:spPr>
            <a:solidFill>
              <a:schemeClr val="accent2">
                <a:alpha val="70000"/>
              </a:schemeClr>
            </a:solidFill>
            <a:ln>
              <a:noFill/>
            </a:ln>
            <a:effectLst/>
          </c:spPr>
          <c:invertIfNegative val="0"/>
          <c:val>
            <c:numRef>
              <c:f>'1.st'!$DA$20:$DA$25</c:f>
              <c:numCache>
                <c:formatCode>General</c:formatCode>
                <c:ptCount val="6"/>
                <c:pt idx="0">
                  <c:v>43</c:v>
                </c:pt>
                <c:pt idx="1">
                  <c:v>40</c:v>
                </c:pt>
                <c:pt idx="2">
                  <c:v>32</c:v>
                </c:pt>
                <c:pt idx="3">
                  <c:v>39</c:v>
                </c:pt>
                <c:pt idx="4">
                  <c:v>26</c:v>
                </c:pt>
                <c:pt idx="5">
                  <c:v>48</c:v>
                </c:pt>
              </c:numCache>
            </c:numRef>
          </c:val>
          <c:extLst>
            <c:ext xmlns:c16="http://schemas.microsoft.com/office/drawing/2014/chart" uri="{C3380CC4-5D6E-409C-BE32-E72D297353CC}">
              <c16:uniqueId val="{00000001-76EE-4BF2-ACBE-1AE0306B80B4}"/>
            </c:ext>
          </c:extLst>
        </c:ser>
        <c:ser>
          <c:idx val="2"/>
          <c:order val="2"/>
          <c:spPr>
            <a:solidFill>
              <a:schemeClr val="accent3">
                <a:alpha val="70000"/>
              </a:schemeClr>
            </a:solidFill>
            <a:ln>
              <a:noFill/>
            </a:ln>
            <a:effectLst/>
          </c:spPr>
          <c:invertIfNegative val="0"/>
          <c:val>
            <c:numRef>
              <c:f>'1.st'!$DB$20:$DB$25</c:f>
              <c:numCache>
                <c:formatCode>General</c:formatCode>
                <c:ptCount val="6"/>
                <c:pt idx="0">
                  <c:v>8</c:v>
                </c:pt>
                <c:pt idx="1">
                  <c:v>4</c:v>
                </c:pt>
                <c:pt idx="2">
                  <c:v>12</c:v>
                </c:pt>
                <c:pt idx="3">
                  <c:v>20</c:v>
                </c:pt>
                <c:pt idx="4">
                  <c:v>16</c:v>
                </c:pt>
                <c:pt idx="5">
                  <c:v>23</c:v>
                </c:pt>
              </c:numCache>
            </c:numRef>
          </c:val>
          <c:extLst>
            <c:ext xmlns:c16="http://schemas.microsoft.com/office/drawing/2014/chart" uri="{C3380CC4-5D6E-409C-BE32-E72D297353CC}">
              <c16:uniqueId val="{00000002-76EE-4BF2-ACBE-1AE0306B80B4}"/>
            </c:ext>
          </c:extLst>
        </c:ser>
        <c:ser>
          <c:idx val="3"/>
          <c:order val="3"/>
          <c:spPr>
            <a:solidFill>
              <a:schemeClr val="accent4">
                <a:alpha val="70000"/>
              </a:schemeClr>
            </a:solidFill>
            <a:ln>
              <a:noFill/>
            </a:ln>
            <a:effectLst/>
          </c:spPr>
          <c:invertIfNegative val="0"/>
          <c:val>
            <c:numRef>
              <c:f>'1.st'!$DC$20:$DC$25</c:f>
              <c:numCache>
                <c:formatCode>General</c:formatCode>
                <c:ptCount val="6"/>
                <c:pt idx="0">
                  <c:v>0</c:v>
                </c:pt>
                <c:pt idx="1">
                  <c:v>0</c:v>
                </c:pt>
                <c:pt idx="2">
                  <c:v>10</c:v>
                </c:pt>
                <c:pt idx="3">
                  <c:v>15</c:v>
                </c:pt>
                <c:pt idx="4">
                  <c:v>13</c:v>
                </c:pt>
                <c:pt idx="5">
                  <c:v>5</c:v>
                </c:pt>
              </c:numCache>
            </c:numRef>
          </c:val>
          <c:extLst>
            <c:ext xmlns:c16="http://schemas.microsoft.com/office/drawing/2014/chart" uri="{C3380CC4-5D6E-409C-BE32-E72D297353CC}">
              <c16:uniqueId val="{00000003-76EE-4BF2-ACBE-1AE0306B80B4}"/>
            </c:ext>
          </c:extLst>
        </c:ser>
        <c:ser>
          <c:idx val="4"/>
          <c:order val="4"/>
          <c:spPr>
            <a:solidFill>
              <a:schemeClr val="accent5">
                <a:alpha val="70000"/>
              </a:schemeClr>
            </a:solidFill>
            <a:ln>
              <a:noFill/>
            </a:ln>
            <a:effectLst/>
          </c:spPr>
          <c:invertIfNegative val="0"/>
          <c:val>
            <c:numRef>
              <c:f>'1.st'!$DD$20:$DD$25</c:f>
              <c:numCache>
                <c:formatCode>General</c:formatCode>
                <c:ptCount val="6"/>
                <c:pt idx="0">
                  <c:v>1</c:v>
                </c:pt>
                <c:pt idx="1">
                  <c:v>1</c:v>
                </c:pt>
                <c:pt idx="2">
                  <c:v>15</c:v>
                </c:pt>
                <c:pt idx="3">
                  <c:v>3</c:v>
                </c:pt>
                <c:pt idx="4">
                  <c:v>25</c:v>
                </c:pt>
                <c:pt idx="5">
                  <c:v>3</c:v>
                </c:pt>
              </c:numCache>
            </c:numRef>
          </c:val>
          <c:extLst>
            <c:ext xmlns:c16="http://schemas.microsoft.com/office/drawing/2014/chart" uri="{C3380CC4-5D6E-409C-BE32-E72D297353CC}">
              <c16:uniqueId val="{00000004-76EE-4BF2-ACBE-1AE0306B80B4}"/>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'1.st'!$CZ$28:$CZ$32</c:f>
              <c:numCache>
                <c:formatCode>General</c:formatCode>
                <c:ptCount val="5"/>
                <c:pt idx="0">
                  <c:v>67</c:v>
                </c:pt>
                <c:pt idx="1">
                  <c:v>35</c:v>
                </c:pt>
                <c:pt idx="2">
                  <c:v>19</c:v>
                </c:pt>
                <c:pt idx="3">
                  <c:v>46</c:v>
                </c:pt>
                <c:pt idx="4">
                  <c:v>50</c:v>
                </c:pt>
              </c:numCache>
            </c:numRef>
          </c:val>
          <c:extLst>
            <c:ext xmlns:c16="http://schemas.microsoft.com/office/drawing/2014/chart" uri="{C3380CC4-5D6E-409C-BE32-E72D297353CC}">
              <c16:uniqueId val="{00000000-3779-4545-BC56-ECB5586A4D86}"/>
            </c:ext>
          </c:extLst>
        </c:ser>
        <c:ser>
          <c:idx val="1"/>
          <c:order val="1"/>
          <c:spPr>
            <a:solidFill>
              <a:schemeClr val="accent2">
                <a:alpha val="70000"/>
              </a:schemeClr>
            </a:solidFill>
            <a:ln>
              <a:noFill/>
            </a:ln>
            <a:effectLst/>
          </c:spPr>
          <c:invertIfNegative val="0"/>
          <c:val>
            <c:numRef>
              <c:f>'1.st'!$DA$28:$DA$32</c:f>
              <c:numCache>
                <c:formatCode>General</c:formatCode>
                <c:ptCount val="5"/>
                <c:pt idx="0">
                  <c:v>30</c:v>
                </c:pt>
                <c:pt idx="1">
                  <c:v>55</c:v>
                </c:pt>
                <c:pt idx="2">
                  <c:v>43</c:v>
                </c:pt>
                <c:pt idx="3">
                  <c:v>42</c:v>
                </c:pt>
                <c:pt idx="4">
                  <c:v>29</c:v>
                </c:pt>
              </c:numCache>
            </c:numRef>
          </c:val>
          <c:extLst>
            <c:ext xmlns:c16="http://schemas.microsoft.com/office/drawing/2014/chart" uri="{C3380CC4-5D6E-409C-BE32-E72D297353CC}">
              <c16:uniqueId val="{00000001-3779-4545-BC56-ECB5586A4D86}"/>
            </c:ext>
          </c:extLst>
        </c:ser>
        <c:ser>
          <c:idx val="2"/>
          <c:order val="2"/>
          <c:spPr>
            <a:solidFill>
              <a:schemeClr val="accent3">
                <a:alpha val="70000"/>
              </a:schemeClr>
            </a:solidFill>
            <a:ln>
              <a:noFill/>
            </a:ln>
            <a:effectLst/>
          </c:spPr>
          <c:invertIfNegative val="0"/>
          <c:val>
            <c:numRef>
              <c:f>'1.st'!$DB$28:$DB$32</c:f>
              <c:numCache>
                <c:formatCode>General</c:formatCode>
                <c:ptCount val="5"/>
                <c:pt idx="0">
                  <c:v>2</c:v>
                </c:pt>
                <c:pt idx="1">
                  <c:v>8</c:v>
                </c:pt>
                <c:pt idx="2">
                  <c:v>19</c:v>
                </c:pt>
                <c:pt idx="3">
                  <c:v>6</c:v>
                </c:pt>
                <c:pt idx="4">
                  <c:v>3</c:v>
                </c:pt>
              </c:numCache>
            </c:numRef>
          </c:val>
          <c:extLst>
            <c:ext xmlns:c16="http://schemas.microsoft.com/office/drawing/2014/chart" uri="{C3380CC4-5D6E-409C-BE32-E72D297353CC}">
              <c16:uniqueId val="{00000002-3779-4545-BC56-ECB5586A4D86}"/>
            </c:ext>
          </c:extLst>
        </c:ser>
        <c:ser>
          <c:idx val="3"/>
          <c:order val="3"/>
          <c:spPr>
            <a:solidFill>
              <a:schemeClr val="accent4">
                <a:alpha val="70000"/>
              </a:schemeClr>
            </a:solidFill>
            <a:ln>
              <a:noFill/>
            </a:ln>
            <a:effectLst/>
          </c:spPr>
          <c:invertIfNegative val="0"/>
          <c:val>
            <c:numRef>
              <c:f>'1.st'!$DC$28:$DC$32</c:f>
              <c:numCache>
                <c:formatCode>General</c:formatCode>
                <c:ptCount val="5"/>
                <c:pt idx="0">
                  <c:v>1</c:v>
                </c:pt>
                <c:pt idx="1">
                  <c:v>2</c:v>
                </c:pt>
                <c:pt idx="2">
                  <c:v>3</c:v>
                </c:pt>
                <c:pt idx="3">
                  <c:v>1</c:v>
                </c:pt>
                <c:pt idx="4">
                  <c:v>0</c:v>
                </c:pt>
              </c:numCache>
            </c:numRef>
          </c:val>
          <c:extLst>
            <c:ext xmlns:c16="http://schemas.microsoft.com/office/drawing/2014/chart" uri="{C3380CC4-5D6E-409C-BE32-E72D297353CC}">
              <c16:uniqueId val="{00000003-3779-4545-BC56-ECB5586A4D86}"/>
            </c:ext>
          </c:extLst>
        </c:ser>
        <c:ser>
          <c:idx val="4"/>
          <c:order val="4"/>
          <c:spPr>
            <a:solidFill>
              <a:schemeClr val="accent5">
                <a:alpha val="70000"/>
              </a:schemeClr>
            </a:solidFill>
            <a:ln>
              <a:noFill/>
            </a:ln>
            <a:effectLst/>
          </c:spPr>
          <c:invertIfNegative val="0"/>
          <c:val>
            <c:numRef>
              <c:f>'1.st'!$DD$28:$DD$32</c:f>
              <c:numCache>
                <c:formatCode>General</c:formatCode>
                <c:ptCount val="5"/>
                <c:pt idx="0">
                  <c:v>1</c:v>
                </c:pt>
                <c:pt idx="1">
                  <c:v>1</c:v>
                </c:pt>
                <c:pt idx="2">
                  <c:v>15</c:v>
                </c:pt>
                <c:pt idx="3">
                  <c:v>6</c:v>
                </c:pt>
                <c:pt idx="4">
                  <c:v>16</c:v>
                </c:pt>
              </c:numCache>
            </c:numRef>
          </c:val>
          <c:extLst>
            <c:ext xmlns:c16="http://schemas.microsoft.com/office/drawing/2014/chart" uri="{C3380CC4-5D6E-409C-BE32-E72D297353CC}">
              <c16:uniqueId val="{00000004-3779-4545-BC56-ECB5586A4D86}"/>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'1.st'!$CZ$42:$CZ$47</c:f>
              <c:numCache>
                <c:formatCode>General</c:formatCode>
                <c:ptCount val="6"/>
                <c:pt idx="0">
                  <c:v>29</c:v>
                </c:pt>
                <c:pt idx="1">
                  <c:v>38</c:v>
                </c:pt>
                <c:pt idx="2">
                  <c:v>31</c:v>
                </c:pt>
                <c:pt idx="3">
                  <c:v>36</c:v>
                </c:pt>
                <c:pt idx="4">
                  <c:v>28</c:v>
                </c:pt>
                <c:pt idx="5">
                  <c:v>37</c:v>
                </c:pt>
              </c:numCache>
            </c:numRef>
          </c:val>
          <c:extLst>
            <c:ext xmlns:c16="http://schemas.microsoft.com/office/drawing/2014/chart" uri="{C3380CC4-5D6E-409C-BE32-E72D297353CC}">
              <c16:uniqueId val="{00000000-F740-4E69-9BC1-055DE761F8A3}"/>
            </c:ext>
          </c:extLst>
        </c:ser>
        <c:ser>
          <c:idx val="1"/>
          <c:order val="1"/>
          <c:spPr>
            <a:solidFill>
              <a:schemeClr val="accent2">
                <a:alpha val="70000"/>
              </a:schemeClr>
            </a:solidFill>
            <a:ln>
              <a:noFill/>
            </a:ln>
            <a:effectLst/>
          </c:spPr>
          <c:invertIfNegative val="0"/>
          <c:val>
            <c:numRef>
              <c:f>'1.st'!$DA$42:$DA$47</c:f>
              <c:numCache>
                <c:formatCode>General</c:formatCode>
                <c:ptCount val="6"/>
                <c:pt idx="0">
                  <c:v>46</c:v>
                </c:pt>
                <c:pt idx="1">
                  <c:v>38</c:v>
                </c:pt>
                <c:pt idx="2">
                  <c:v>36</c:v>
                </c:pt>
                <c:pt idx="3">
                  <c:v>39</c:v>
                </c:pt>
                <c:pt idx="4">
                  <c:v>32</c:v>
                </c:pt>
                <c:pt idx="5">
                  <c:v>49</c:v>
                </c:pt>
              </c:numCache>
            </c:numRef>
          </c:val>
          <c:extLst>
            <c:ext xmlns:c16="http://schemas.microsoft.com/office/drawing/2014/chart" uri="{C3380CC4-5D6E-409C-BE32-E72D297353CC}">
              <c16:uniqueId val="{00000001-F740-4E69-9BC1-055DE761F8A3}"/>
            </c:ext>
          </c:extLst>
        </c:ser>
        <c:ser>
          <c:idx val="2"/>
          <c:order val="2"/>
          <c:spPr>
            <a:solidFill>
              <a:schemeClr val="accent3">
                <a:alpha val="70000"/>
              </a:schemeClr>
            </a:solidFill>
            <a:ln>
              <a:noFill/>
            </a:ln>
            <a:effectLst/>
          </c:spPr>
          <c:invertIfNegative val="0"/>
          <c:val>
            <c:numRef>
              <c:f>'1.st'!$DB$42:$DB$47</c:f>
              <c:numCache>
                <c:formatCode>General</c:formatCode>
                <c:ptCount val="6"/>
                <c:pt idx="0">
                  <c:v>20</c:v>
                </c:pt>
                <c:pt idx="1">
                  <c:v>20</c:v>
                </c:pt>
                <c:pt idx="2">
                  <c:v>20</c:v>
                </c:pt>
                <c:pt idx="3">
                  <c:v>19</c:v>
                </c:pt>
                <c:pt idx="4">
                  <c:v>19</c:v>
                </c:pt>
                <c:pt idx="5">
                  <c:v>9</c:v>
                </c:pt>
              </c:numCache>
            </c:numRef>
          </c:val>
          <c:extLst>
            <c:ext xmlns:c16="http://schemas.microsoft.com/office/drawing/2014/chart" uri="{C3380CC4-5D6E-409C-BE32-E72D297353CC}">
              <c16:uniqueId val="{00000002-F740-4E69-9BC1-055DE761F8A3}"/>
            </c:ext>
          </c:extLst>
        </c:ser>
        <c:ser>
          <c:idx val="3"/>
          <c:order val="3"/>
          <c:spPr>
            <a:solidFill>
              <a:schemeClr val="accent4">
                <a:alpha val="70000"/>
              </a:schemeClr>
            </a:solidFill>
            <a:ln>
              <a:noFill/>
            </a:ln>
            <a:effectLst/>
          </c:spPr>
          <c:invertIfNegative val="0"/>
          <c:val>
            <c:numRef>
              <c:f>'1.st'!$DC$42:$DC$47</c:f>
              <c:numCache>
                <c:formatCode>General</c:formatCode>
                <c:ptCount val="6"/>
                <c:pt idx="0">
                  <c:v>4</c:v>
                </c:pt>
                <c:pt idx="1">
                  <c:v>2</c:v>
                </c:pt>
                <c:pt idx="2">
                  <c:v>5</c:v>
                </c:pt>
                <c:pt idx="3">
                  <c:v>3</c:v>
                </c:pt>
                <c:pt idx="4">
                  <c:v>3</c:v>
                </c:pt>
                <c:pt idx="5">
                  <c:v>1</c:v>
                </c:pt>
              </c:numCache>
            </c:numRef>
          </c:val>
          <c:extLst>
            <c:ext xmlns:c16="http://schemas.microsoft.com/office/drawing/2014/chart" uri="{C3380CC4-5D6E-409C-BE32-E72D297353CC}">
              <c16:uniqueId val="{00000003-F740-4E69-9BC1-055DE761F8A3}"/>
            </c:ext>
          </c:extLst>
        </c:ser>
        <c:ser>
          <c:idx val="4"/>
          <c:order val="4"/>
          <c:spPr>
            <a:solidFill>
              <a:schemeClr val="accent5">
                <a:alpha val="70000"/>
              </a:schemeClr>
            </a:solidFill>
            <a:ln>
              <a:noFill/>
            </a:ln>
            <a:effectLst/>
          </c:spPr>
          <c:invertIfNegative val="0"/>
          <c:val>
            <c:numRef>
              <c:f>'1.st'!$DD$42:$DD$47</c:f>
              <c:numCache>
                <c:formatCode>General</c:formatCode>
                <c:ptCount val="6"/>
                <c:pt idx="0">
                  <c:v>1</c:v>
                </c:pt>
                <c:pt idx="1">
                  <c:v>2</c:v>
                </c:pt>
                <c:pt idx="2">
                  <c:v>9</c:v>
                </c:pt>
                <c:pt idx="3">
                  <c:v>4</c:v>
                </c:pt>
                <c:pt idx="4">
                  <c:v>17</c:v>
                </c:pt>
                <c:pt idx="5">
                  <c:v>5</c:v>
                </c:pt>
              </c:numCache>
            </c:numRef>
          </c:val>
          <c:extLst>
            <c:ext xmlns:c16="http://schemas.microsoft.com/office/drawing/2014/chart" uri="{C3380CC4-5D6E-409C-BE32-E72D297353CC}">
              <c16:uniqueId val="{00000004-F740-4E69-9BC1-055DE761F8A3}"/>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'1.st'!$CZ$50:$CZ$54</c:f>
              <c:numCache>
                <c:formatCode>General</c:formatCode>
                <c:ptCount val="5"/>
                <c:pt idx="0">
                  <c:v>44</c:v>
                </c:pt>
                <c:pt idx="1">
                  <c:v>29</c:v>
                </c:pt>
                <c:pt idx="2">
                  <c:v>40</c:v>
                </c:pt>
                <c:pt idx="3">
                  <c:v>19</c:v>
                </c:pt>
                <c:pt idx="4">
                  <c:v>11</c:v>
                </c:pt>
              </c:numCache>
            </c:numRef>
          </c:val>
          <c:extLst>
            <c:ext xmlns:c16="http://schemas.microsoft.com/office/drawing/2014/chart" uri="{C3380CC4-5D6E-409C-BE32-E72D297353CC}">
              <c16:uniqueId val="{00000000-DA3A-4C7C-94FC-6A22AB8E31E8}"/>
            </c:ext>
          </c:extLst>
        </c:ser>
        <c:ser>
          <c:idx val="1"/>
          <c:order val="1"/>
          <c:spPr>
            <a:solidFill>
              <a:schemeClr val="accent2">
                <a:alpha val="70000"/>
              </a:schemeClr>
            </a:solidFill>
            <a:ln>
              <a:noFill/>
            </a:ln>
            <a:effectLst/>
          </c:spPr>
          <c:invertIfNegative val="0"/>
          <c:val>
            <c:numRef>
              <c:f>'1.st'!$DA$50:$DA$54</c:f>
              <c:numCache>
                <c:formatCode>General</c:formatCode>
                <c:ptCount val="5"/>
                <c:pt idx="0">
                  <c:v>40</c:v>
                </c:pt>
                <c:pt idx="1">
                  <c:v>41</c:v>
                </c:pt>
                <c:pt idx="2">
                  <c:v>39</c:v>
                </c:pt>
                <c:pt idx="3">
                  <c:v>29</c:v>
                </c:pt>
                <c:pt idx="4">
                  <c:v>20</c:v>
                </c:pt>
              </c:numCache>
            </c:numRef>
          </c:val>
          <c:extLst>
            <c:ext xmlns:c16="http://schemas.microsoft.com/office/drawing/2014/chart" uri="{C3380CC4-5D6E-409C-BE32-E72D297353CC}">
              <c16:uniqueId val="{00000001-DA3A-4C7C-94FC-6A22AB8E31E8}"/>
            </c:ext>
          </c:extLst>
        </c:ser>
        <c:ser>
          <c:idx val="2"/>
          <c:order val="2"/>
          <c:spPr>
            <a:solidFill>
              <a:schemeClr val="accent3">
                <a:alpha val="70000"/>
              </a:schemeClr>
            </a:solidFill>
            <a:ln>
              <a:noFill/>
            </a:ln>
            <a:effectLst/>
          </c:spPr>
          <c:invertIfNegative val="0"/>
          <c:val>
            <c:numRef>
              <c:f>'1.st'!$DB$50:$DB$54</c:f>
              <c:numCache>
                <c:formatCode>General</c:formatCode>
                <c:ptCount val="5"/>
                <c:pt idx="0">
                  <c:v>14</c:v>
                </c:pt>
                <c:pt idx="1">
                  <c:v>21</c:v>
                </c:pt>
                <c:pt idx="2">
                  <c:v>14</c:v>
                </c:pt>
                <c:pt idx="3">
                  <c:v>24</c:v>
                </c:pt>
                <c:pt idx="4">
                  <c:v>33</c:v>
                </c:pt>
              </c:numCache>
            </c:numRef>
          </c:val>
          <c:extLst>
            <c:ext xmlns:c16="http://schemas.microsoft.com/office/drawing/2014/chart" uri="{C3380CC4-5D6E-409C-BE32-E72D297353CC}">
              <c16:uniqueId val="{00000002-DA3A-4C7C-94FC-6A22AB8E31E8}"/>
            </c:ext>
          </c:extLst>
        </c:ser>
        <c:ser>
          <c:idx val="3"/>
          <c:order val="3"/>
          <c:spPr>
            <a:solidFill>
              <a:schemeClr val="accent4">
                <a:alpha val="70000"/>
              </a:schemeClr>
            </a:solidFill>
            <a:ln>
              <a:noFill/>
            </a:ln>
            <a:effectLst/>
          </c:spPr>
          <c:invertIfNegative val="0"/>
          <c:val>
            <c:numRef>
              <c:f>'1.st'!$DC$50:$DC$54</c:f>
              <c:numCache>
                <c:formatCode>General</c:formatCode>
                <c:ptCount val="5"/>
                <c:pt idx="0">
                  <c:v>1</c:v>
                </c:pt>
                <c:pt idx="1">
                  <c:v>1</c:v>
                </c:pt>
                <c:pt idx="2">
                  <c:v>0</c:v>
                </c:pt>
                <c:pt idx="3">
                  <c:v>7</c:v>
                </c:pt>
                <c:pt idx="4">
                  <c:v>14</c:v>
                </c:pt>
              </c:numCache>
            </c:numRef>
          </c:val>
          <c:extLst>
            <c:ext xmlns:c16="http://schemas.microsoft.com/office/drawing/2014/chart" uri="{C3380CC4-5D6E-409C-BE32-E72D297353CC}">
              <c16:uniqueId val="{00000003-DA3A-4C7C-94FC-6A22AB8E31E8}"/>
            </c:ext>
          </c:extLst>
        </c:ser>
        <c:ser>
          <c:idx val="4"/>
          <c:order val="4"/>
          <c:spPr>
            <a:solidFill>
              <a:schemeClr val="accent5">
                <a:alpha val="70000"/>
              </a:schemeClr>
            </a:solidFill>
            <a:ln>
              <a:noFill/>
            </a:ln>
            <a:effectLst/>
          </c:spPr>
          <c:invertIfNegative val="0"/>
          <c:val>
            <c:numRef>
              <c:f>'1.st'!$DD$50:$DD$54</c:f>
              <c:numCache>
                <c:formatCode>General</c:formatCode>
                <c:ptCount val="5"/>
                <c:pt idx="0">
                  <c:v>1</c:v>
                </c:pt>
                <c:pt idx="1">
                  <c:v>7</c:v>
                </c:pt>
                <c:pt idx="2">
                  <c:v>6</c:v>
                </c:pt>
                <c:pt idx="3">
                  <c:v>19</c:v>
                </c:pt>
                <c:pt idx="4">
                  <c:v>20</c:v>
                </c:pt>
              </c:numCache>
            </c:numRef>
          </c:val>
          <c:extLst>
            <c:ext xmlns:c16="http://schemas.microsoft.com/office/drawing/2014/chart" uri="{C3380CC4-5D6E-409C-BE32-E72D297353CC}">
              <c16:uniqueId val="{00000004-DA3A-4C7C-94FC-6A22AB8E31E8}"/>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'1.st'!$CZ$57:$CZ$60</c:f>
              <c:numCache>
                <c:formatCode>General</c:formatCode>
                <c:ptCount val="4"/>
                <c:pt idx="0">
                  <c:v>66</c:v>
                </c:pt>
                <c:pt idx="1">
                  <c:v>51</c:v>
                </c:pt>
                <c:pt idx="2">
                  <c:v>54</c:v>
                </c:pt>
                <c:pt idx="3">
                  <c:v>56</c:v>
                </c:pt>
              </c:numCache>
            </c:numRef>
          </c:val>
          <c:extLst>
            <c:ext xmlns:c16="http://schemas.microsoft.com/office/drawing/2014/chart" uri="{C3380CC4-5D6E-409C-BE32-E72D297353CC}">
              <c16:uniqueId val="{00000000-D239-4E38-86B7-5169017EC1D4}"/>
            </c:ext>
          </c:extLst>
        </c:ser>
        <c:ser>
          <c:idx val="1"/>
          <c:order val="1"/>
          <c:spPr>
            <a:solidFill>
              <a:schemeClr val="accent2">
                <a:alpha val="70000"/>
              </a:schemeClr>
            </a:solidFill>
            <a:ln>
              <a:noFill/>
            </a:ln>
            <a:effectLst/>
          </c:spPr>
          <c:invertIfNegative val="0"/>
          <c:val>
            <c:numRef>
              <c:f>'1.st'!$DA$57:$DA$60</c:f>
              <c:numCache>
                <c:formatCode>General</c:formatCode>
                <c:ptCount val="4"/>
                <c:pt idx="0">
                  <c:v>17</c:v>
                </c:pt>
                <c:pt idx="1">
                  <c:v>22</c:v>
                </c:pt>
                <c:pt idx="2">
                  <c:v>24</c:v>
                </c:pt>
                <c:pt idx="3">
                  <c:v>27</c:v>
                </c:pt>
              </c:numCache>
            </c:numRef>
          </c:val>
          <c:extLst>
            <c:ext xmlns:c16="http://schemas.microsoft.com/office/drawing/2014/chart" uri="{C3380CC4-5D6E-409C-BE32-E72D297353CC}">
              <c16:uniqueId val="{00000001-D239-4E38-86B7-5169017EC1D4}"/>
            </c:ext>
          </c:extLst>
        </c:ser>
        <c:ser>
          <c:idx val="2"/>
          <c:order val="2"/>
          <c:spPr>
            <a:solidFill>
              <a:schemeClr val="accent3">
                <a:alpha val="70000"/>
              </a:schemeClr>
            </a:solidFill>
            <a:ln>
              <a:noFill/>
            </a:ln>
            <a:effectLst/>
          </c:spPr>
          <c:invertIfNegative val="0"/>
          <c:val>
            <c:numRef>
              <c:f>'1.st'!$DB$57:$DB$60</c:f>
              <c:numCache>
                <c:formatCode>General</c:formatCode>
                <c:ptCount val="4"/>
                <c:pt idx="0">
                  <c:v>1</c:v>
                </c:pt>
                <c:pt idx="1">
                  <c:v>5</c:v>
                </c:pt>
                <c:pt idx="2">
                  <c:v>4</c:v>
                </c:pt>
                <c:pt idx="3">
                  <c:v>1</c:v>
                </c:pt>
              </c:numCache>
            </c:numRef>
          </c:val>
          <c:extLst>
            <c:ext xmlns:c16="http://schemas.microsoft.com/office/drawing/2014/chart" uri="{C3380CC4-5D6E-409C-BE32-E72D297353CC}">
              <c16:uniqueId val="{00000002-D239-4E38-86B7-5169017EC1D4}"/>
            </c:ext>
          </c:extLst>
        </c:ser>
        <c:ser>
          <c:idx val="3"/>
          <c:order val="3"/>
          <c:spPr>
            <a:solidFill>
              <a:schemeClr val="accent4">
                <a:alpha val="70000"/>
              </a:schemeClr>
            </a:solidFill>
            <a:ln>
              <a:noFill/>
            </a:ln>
            <a:effectLst/>
          </c:spPr>
          <c:invertIfNegative val="0"/>
          <c:val>
            <c:numRef>
              <c:f>'1.st'!$DC$57:$DC$60</c:f>
              <c:numCache>
                <c:formatCode>General</c:formatCode>
                <c:ptCount val="4"/>
                <c:pt idx="0">
                  <c:v>0</c:v>
                </c:pt>
                <c:pt idx="1">
                  <c:v>3</c:v>
                </c:pt>
                <c:pt idx="2">
                  <c:v>1</c:v>
                </c:pt>
                <c:pt idx="3">
                  <c:v>0</c:v>
                </c:pt>
              </c:numCache>
            </c:numRef>
          </c:val>
          <c:extLst>
            <c:ext xmlns:c16="http://schemas.microsoft.com/office/drawing/2014/chart" uri="{C3380CC4-5D6E-409C-BE32-E72D297353CC}">
              <c16:uniqueId val="{00000003-D239-4E38-86B7-5169017EC1D4}"/>
            </c:ext>
          </c:extLst>
        </c:ser>
        <c:ser>
          <c:idx val="4"/>
          <c:order val="4"/>
          <c:spPr>
            <a:solidFill>
              <a:schemeClr val="accent5">
                <a:alpha val="70000"/>
              </a:schemeClr>
            </a:solidFill>
            <a:ln>
              <a:noFill/>
            </a:ln>
            <a:effectLst/>
          </c:spPr>
          <c:invertIfNegative val="0"/>
          <c:val>
            <c:numRef>
              <c:f>'1.st'!$DD$57:$DD$60</c:f>
              <c:numCache>
                <c:formatCode>General</c:formatCode>
                <c:ptCount val="4"/>
                <c:pt idx="0">
                  <c:v>16</c:v>
                </c:pt>
                <c:pt idx="1">
                  <c:v>18</c:v>
                </c:pt>
                <c:pt idx="2">
                  <c:v>16</c:v>
                </c:pt>
                <c:pt idx="3">
                  <c:v>16</c:v>
                </c:pt>
              </c:numCache>
            </c:numRef>
          </c:val>
          <c:extLst>
            <c:ext xmlns:c16="http://schemas.microsoft.com/office/drawing/2014/chart" uri="{C3380CC4-5D6E-409C-BE32-E72D297353CC}">
              <c16:uniqueId val="{00000004-D239-4E38-86B7-5169017EC1D4}"/>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'1+2.st'!$FH$12:$FH$17</c:f>
              <c:numCache>
                <c:formatCode>General</c:formatCode>
                <c:ptCount val="6"/>
                <c:pt idx="0">
                  <c:v>82</c:v>
                </c:pt>
                <c:pt idx="1">
                  <c:v>64</c:v>
                </c:pt>
                <c:pt idx="2">
                  <c:v>82</c:v>
                </c:pt>
                <c:pt idx="3">
                  <c:v>49</c:v>
                </c:pt>
                <c:pt idx="4">
                  <c:v>66</c:v>
                </c:pt>
                <c:pt idx="5">
                  <c:v>16</c:v>
                </c:pt>
              </c:numCache>
            </c:numRef>
          </c:val>
          <c:extLst>
            <c:ext xmlns:c16="http://schemas.microsoft.com/office/drawing/2014/chart" uri="{C3380CC4-5D6E-409C-BE32-E72D297353CC}">
              <c16:uniqueId val="{00000000-2F45-4FE3-B0E2-D7AD2C3599FA}"/>
            </c:ext>
          </c:extLst>
        </c:ser>
        <c:ser>
          <c:idx val="1"/>
          <c:order val="1"/>
          <c:spPr>
            <a:solidFill>
              <a:schemeClr val="accent2">
                <a:alpha val="70000"/>
              </a:schemeClr>
            </a:solidFill>
            <a:ln>
              <a:noFill/>
            </a:ln>
            <a:effectLst/>
          </c:spPr>
          <c:invertIfNegative val="0"/>
          <c:val>
            <c:numRef>
              <c:f>'1+2.st'!$FI$12:$FI$17</c:f>
              <c:numCache>
                <c:formatCode>General</c:formatCode>
                <c:ptCount val="6"/>
                <c:pt idx="0">
                  <c:v>63</c:v>
                </c:pt>
                <c:pt idx="1">
                  <c:v>76</c:v>
                </c:pt>
                <c:pt idx="2">
                  <c:v>59</c:v>
                </c:pt>
                <c:pt idx="3">
                  <c:v>59</c:v>
                </c:pt>
                <c:pt idx="4">
                  <c:v>62</c:v>
                </c:pt>
                <c:pt idx="5">
                  <c:v>44</c:v>
                </c:pt>
              </c:numCache>
            </c:numRef>
          </c:val>
          <c:extLst>
            <c:ext xmlns:c16="http://schemas.microsoft.com/office/drawing/2014/chart" uri="{C3380CC4-5D6E-409C-BE32-E72D297353CC}">
              <c16:uniqueId val="{00000001-2F45-4FE3-B0E2-D7AD2C3599FA}"/>
            </c:ext>
          </c:extLst>
        </c:ser>
        <c:ser>
          <c:idx val="2"/>
          <c:order val="2"/>
          <c:spPr>
            <a:solidFill>
              <a:schemeClr val="accent3">
                <a:alpha val="70000"/>
              </a:schemeClr>
            </a:solidFill>
            <a:ln>
              <a:noFill/>
            </a:ln>
            <a:effectLst/>
          </c:spPr>
          <c:invertIfNegative val="0"/>
          <c:val>
            <c:numRef>
              <c:f>'1+2.st'!$FJ$12:$FJ$17</c:f>
              <c:numCache>
                <c:formatCode>General</c:formatCode>
                <c:ptCount val="6"/>
                <c:pt idx="0">
                  <c:v>13</c:v>
                </c:pt>
                <c:pt idx="1">
                  <c:v>17</c:v>
                </c:pt>
                <c:pt idx="2">
                  <c:v>15</c:v>
                </c:pt>
                <c:pt idx="3">
                  <c:v>35</c:v>
                </c:pt>
                <c:pt idx="4">
                  <c:v>30</c:v>
                </c:pt>
                <c:pt idx="5">
                  <c:v>55</c:v>
                </c:pt>
              </c:numCache>
            </c:numRef>
          </c:val>
          <c:extLst>
            <c:ext xmlns:c16="http://schemas.microsoft.com/office/drawing/2014/chart" uri="{C3380CC4-5D6E-409C-BE32-E72D297353CC}">
              <c16:uniqueId val="{00000002-2F45-4FE3-B0E2-D7AD2C3599FA}"/>
            </c:ext>
          </c:extLst>
        </c:ser>
        <c:ser>
          <c:idx val="3"/>
          <c:order val="3"/>
          <c:spPr>
            <a:solidFill>
              <a:schemeClr val="accent4">
                <a:alpha val="70000"/>
              </a:schemeClr>
            </a:solidFill>
            <a:ln>
              <a:noFill/>
            </a:ln>
            <a:effectLst/>
          </c:spPr>
          <c:invertIfNegative val="0"/>
          <c:val>
            <c:numRef>
              <c:f>'1+2.st'!$FK$12:$FK$17</c:f>
              <c:numCache>
                <c:formatCode>General</c:formatCode>
                <c:ptCount val="6"/>
                <c:pt idx="0">
                  <c:v>1</c:v>
                </c:pt>
                <c:pt idx="1">
                  <c:v>2</c:v>
                </c:pt>
                <c:pt idx="2">
                  <c:v>3</c:v>
                </c:pt>
                <c:pt idx="3">
                  <c:v>12</c:v>
                </c:pt>
                <c:pt idx="4">
                  <c:v>3</c:v>
                </c:pt>
                <c:pt idx="5">
                  <c:v>26</c:v>
                </c:pt>
              </c:numCache>
            </c:numRef>
          </c:val>
          <c:extLst>
            <c:ext xmlns:c16="http://schemas.microsoft.com/office/drawing/2014/chart" uri="{C3380CC4-5D6E-409C-BE32-E72D297353CC}">
              <c16:uniqueId val="{00000003-2F45-4FE3-B0E2-D7AD2C3599FA}"/>
            </c:ext>
          </c:extLst>
        </c:ser>
        <c:ser>
          <c:idx val="4"/>
          <c:order val="4"/>
          <c:spPr>
            <a:solidFill>
              <a:schemeClr val="accent5">
                <a:alpha val="70000"/>
              </a:schemeClr>
            </a:solidFill>
            <a:ln>
              <a:noFill/>
            </a:ln>
            <a:effectLst/>
          </c:spPr>
          <c:invertIfNegative val="0"/>
          <c:val>
            <c:numRef>
              <c:f>'1+2.st'!$FL$12:$FL$17</c:f>
              <c:numCache>
                <c:formatCode>General</c:formatCode>
                <c:ptCount val="6"/>
                <c:pt idx="0">
                  <c:v>1</c:v>
                </c:pt>
                <c:pt idx="1">
                  <c:v>1</c:v>
                </c:pt>
                <c:pt idx="2">
                  <c:v>2</c:v>
                </c:pt>
                <c:pt idx="3">
                  <c:v>5</c:v>
                </c:pt>
                <c:pt idx="4">
                  <c:v>0</c:v>
                </c:pt>
                <c:pt idx="5">
                  <c:v>18</c:v>
                </c:pt>
              </c:numCache>
            </c:numRef>
          </c:val>
          <c:extLst>
            <c:ext xmlns:c16="http://schemas.microsoft.com/office/drawing/2014/chart" uri="{C3380CC4-5D6E-409C-BE32-E72D297353CC}">
              <c16:uniqueId val="{00000004-2F45-4FE3-B0E2-D7AD2C3599FA}"/>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'1.st'!$CZ$82:$CZ$83</c:f>
              <c:numCache>
                <c:formatCode>General</c:formatCode>
                <c:ptCount val="2"/>
                <c:pt idx="0">
                  <c:v>28</c:v>
                </c:pt>
                <c:pt idx="1">
                  <c:v>28</c:v>
                </c:pt>
              </c:numCache>
            </c:numRef>
          </c:val>
          <c:extLst>
            <c:ext xmlns:c16="http://schemas.microsoft.com/office/drawing/2014/chart" uri="{C3380CC4-5D6E-409C-BE32-E72D297353CC}">
              <c16:uniqueId val="{00000000-31AA-4025-AD9E-7AE34DC29FF3}"/>
            </c:ext>
          </c:extLst>
        </c:ser>
        <c:ser>
          <c:idx val="1"/>
          <c:order val="1"/>
          <c:spPr>
            <a:solidFill>
              <a:schemeClr val="accent2">
                <a:alpha val="70000"/>
              </a:schemeClr>
            </a:solidFill>
            <a:ln>
              <a:noFill/>
            </a:ln>
            <a:effectLst/>
          </c:spPr>
          <c:invertIfNegative val="0"/>
          <c:val>
            <c:numRef>
              <c:f>'1.st'!$DA$82:$DA$83</c:f>
              <c:numCache>
                <c:formatCode>General</c:formatCode>
                <c:ptCount val="2"/>
                <c:pt idx="0">
                  <c:v>49</c:v>
                </c:pt>
                <c:pt idx="1">
                  <c:v>39</c:v>
                </c:pt>
              </c:numCache>
            </c:numRef>
          </c:val>
          <c:extLst>
            <c:ext xmlns:c16="http://schemas.microsoft.com/office/drawing/2014/chart" uri="{C3380CC4-5D6E-409C-BE32-E72D297353CC}">
              <c16:uniqueId val="{00000001-31AA-4025-AD9E-7AE34DC29FF3}"/>
            </c:ext>
          </c:extLst>
        </c:ser>
        <c:ser>
          <c:idx val="2"/>
          <c:order val="2"/>
          <c:spPr>
            <a:solidFill>
              <a:schemeClr val="accent3">
                <a:alpha val="70000"/>
              </a:schemeClr>
            </a:solidFill>
            <a:ln>
              <a:noFill/>
            </a:ln>
            <a:effectLst/>
          </c:spPr>
          <c:invertIfNegative val="0"/>
          <c:val>
            <c:numRef>
              <c:f>'1.st'!$DB$82:$DB$83</c:f>
              <c:numCache>
                <c:formatCode>General</c:formatCode>
                <c:ptCount val="2"/>
                <c:pt idx="0">
                  <c:v>16</c:v>
                </c:pt>
                <c:pt idx="1">
                  <c:v>27</c:v>
                </c:pt>
              </c:numCache>
            </c:numRef>
          </c:val>
          <c:extLst>
            <c:ext xmlns:c16="http://schemas.microsoft.com/office/drawing/2014/chart" uri="{C3380CC4-5D6E-409C-BE32-E72D297353CC}">
              <c16:uniqueId val="{00000002-31AA-4025-AD9E-7AE34DC29FF3}"/>
            </c:ext>
          </c:extLst>
        </c:ser>
        <c:ser>
          <c:idx val="3"/>
          <c:order val="3"/>
          <c:spPr>
            <a:solidFill>
              <a:schemeClr val="accent4">
                <a:alpha val="70000"/>
              </a:schemeClr>
            </a:solidFill>
            <a:ln>
              <a:noFill/>
            </a:ln>
            <a:effectLst/>
          </c:spPr>
          <c:invertIfNegative val="0"/>
          <c:val>
            <c:numRef>
              <c:f>'1.st'!$DC$82:$DC$83</c:f>
              <c:numCache>
                <c:formatCode>General</c:formatCode>
                <c:ptCount val="2"/>
                <c:pt idx="0">
                  <c:v>3</c:v>
                </c:pt>
                <c:pt idx="1">
                  <c:v>4</c:v>
                </c:pt>
              </c:numCache>
            </c:numRef>
          </c:val>
          <c:extLst>
            <c:ext xmlns:c16="http://schemas.microsoft.com/office/drawing/2014/chart" uri="{C3380CC4-5D6E-409C-BE32-E72D297353CC}">
              <c16:uniqueId val="{00000003-31AA-4025-AD9E-7AE34DC29FF3}"/>
            </c:ext>
          </c:extLst>
        </c:ser>
        <c:ser>
          <c:idx val="4"/>
          <c:order val="4"/>
          <c:spPr>
            <a:solidFill>
              <a:schemeClr val="accent5">
                <a:alpha val="70000"/>
              </a:schemeClr>
            </a:solidFill>
            <a:ln>
              <a:noFill/>
            </a:ln>
            <a:effectLst/>
          </c:spPr>
          <c:invertIfNegative val="0"/>
          <c:val>
            <c:numRef>
              <c:f>'1.st'!$DD$82:$DD$83</c:f>
              <c:numCache>
                <c:formatCode>General</c:formatCode>
                <c:ptCount val="2"/>
                <c:pt idx="0">
                  <c:v>2</c:v>
                </c:pt>
                <c:pt idx="1">
                  <c:v>2</c:v>
                </c:pt>
              </c:numCache>
            </c:numRef>
          </c:val>
          <c:extLst>
            <c:ext xmlns:c16="http://schemas.microsoft.com/office/drawing/2014/chart" uri="{C3380CC4-5D6E-409C-BE32-E72D297353CC}">
              <c16:uniqueId val="{00000004-31AA-4025-AD9E-7AE34DC29FF3}"/>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a:t>Následné</a:t>
            </a:r>
            <a:r>
              <a:rPr lang="cs-CZ" baseline="0"/>
              <a:t> studium</a:t>
            </a:r>
            <a:endParaRPr lang="cs-CZ"/>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pieChart>
        <c:varyColors val="1"/>
        <c:ser>
          <c:idx val="0"/>
          <c:order val="0"/>
          <c:tx>
            <c:strRef>
              <c:f>'1.st'!$CY$89:$DD$89</c:f>
              <c:strCache>
                <c:ptCount val="6"/>
                <c:pt idx="0">
                  <c:v>u</c:v>
                </c:pt>
                <c:pt idx="1">
                  <c:v>u/s</c:v>
                </c:pt>
                <c:pt idx="2">
                  <c:v>s</c:v>
                </c:pt>
                <c:pt idx="3">
                  <c:v>s/g</c:v>
                </c:pt>
                <c:pt idx="4">
                  <c:v>g</c:v>
                </c:pt>
                <c:pt idx="5">
                  <c:v>n</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E-6B29-4398-AD4D-CCDFBB8928CD}"/>
              </c:ext>
            </c:extLst>
          </c:dPt>
          <c:dPt>
            <c:idx val="4"/>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F-6B29-4398-AD4D-CCDFBB8928CD}"/>
              </c:ext>
            </c:extLst>
          </c:dPt>
          <c:dPt>
            <c:idx val="5"/>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10-6B29-4398-AD4D-CCDFBB8928C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'1.st'!$CY$89:$DD$89</c:f>
              <c:strCache>
                <c:ptCount val="6"/>
                <c:pt idx="0">
                  <c:v>u</c:v>
                </c:pt>
                <c:pt idx="1">
                  <c:v>u/s</c:v>
                </c:pt>
                <c:pt idx="2">
                  <c:v>s</c:v>
                </c:pt>
                <c:pt idx="3">
                  <c:v>s/g</c:v>
                </c:pt>
                <c:pt idx="4">
                  <c:v>g</c:v>
                </c:pt>
                <c:pt idx="5">
                  <c:v>n</c:v>
                </c:pt>
              </c:strCache>
            </c:strRef>
          </c:cat>
          <c:val>
            <c:numRef>
              <c:f>'1.st'!$CY$90:$DD$90</c:f>
              <c:numCache>
                <c:formatCode>0</c:formatCode>
                <c:ptCount val="6"/>
                <c:pt idx="0">
                  <c:v>2</c:v>
                </c:pt>
                <c:pt idx="1">
                  <c:v>2</c:v>
                </c:pt>
                <c:pt idx="2">
                  <c:v>34</c:v>
                </c:pt>
                <c:pt idx="3">
                  <c:v>11</c:v>
                </c:pt>
                <c:pt idx="4">
                  <c:v>14</c:v>
                </c:pt>
                <c:pt idx="5">
                  <c:v>38</c:v>
                </c:pt>
              </c:numCache>
            </c:numRef>
          </c:val>
          <c:extLst>
            <c:ext xmlns:c16="http://schemas.microsoft.com/office/drawing/2014/chart" uri="{C3380CC4-5D6E-409C-BE32-E72D297353CC}">
              <c16:uniqueId val="{0000000D-6B29-4398-AD4D-CCDFBB8928CD}"/>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rtl="0">
            <a:defRPr sz="12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'2.st'!$BE$62:$BE$66</c:f>
              <c:numCache>
                <c:formatCode>General</c:formatCode>
                <c:ptCount val="5"/>
                <c:pt idx="0">
                  <c:v>30</c:v>
                </c:pt>
                <c:pt idx="1">
                  <c:v>11</c:v>
                </c:pt>
                <c:pt idx="2">
                  <c:v>10</c:v>
                </c:pt>
                <c:pt idx="3">
                  <c:v>16</c:v>
                </c:pt>
                <c:pt idx="4">
                  <c:v>23</c:v>
                </c:pt>
              </c:numCache>
            </c:numRef>
          </c:val>
          <c:extLst>
            <c:ext xmlns:c16="http://schemas.microsoft.com/office/drawing/2014/chart" uri="{C3380CC4-5D6E-409C-BE32-E72D297353CC}">
              <c16:uniqueId val="{00000000-C82E-4F38-B706-1BC62F357C93}"/>
            </c:ext>
          </c:extLst>
        </c:ser>
        <c:ser>
          <c:idx val="1"/>
          <c:order val="1"/>
          <c:spPr>
            <a:solidFill>
              <a:schemeClr val="accent2">
                <a:alpha val="70000"/>
              </a:schemeClr>
            </a:solidFill>
            <a:ln>
              <a:noFill/>
            </a:ln>
            <a:effectLst/>
          </c:spPr>
          <c:invertIfNegative val="0"/>
          <c:val>
            <c:numRef>
              <c:f>'2.st'!$BF$62:$BF$66</c:f>
              <c:numCache>
                <c:formatCode>General</c:formatCode>
                <c:ptCount val="5"/>
                <c:pt idx="0">
                  <c:v>19</c:v>
                </c:pt>
                <c:pt idx="1">
                  <c:v>25</c:v>
                </c:pt>
                <c:pt idx="2">
                  <c:v>33</c:v>
                </c:pt>
                <c:pt idx="3">
                  <c:v>21</c:v>
                </c:pt>
                <c:pt idx="4">
                  <c:v>18</c:v>
                </c:pt>
              </c:numCache>
            </c:numRef>
          </c:val>
          <c:extLst>
            <c:ext xmlns:c16="http://schemas.microsoft.com/office/drawing/2014/chart" uri="{C3380CC4-5D6E-409C-BE32-E72D297353CC}">
              <c16:uniqueId val="{00000001-C82E-4F38-B706-1BC62F357C93}"/>
            </c:ext>
          </c:extLst>
        </c:ser>
        <c:ser>
          <c:idx val="2"/>
          <c:order val="2"/>
          <c:spPr>
            <a:solidFill>
              <a:schemeClr val="accent3">
                <a:alpha val="70000"/>
              </a:schemeClr>
            </a:solidFill>
            <a:ln>
              <a:noFill/>
            </a:ln>
            <a:effectLst/>
          </c:spPr>
          <c:invertIfNegative val="0"/>
          <c:val>
            <c:numRef>
              <c:f>'2.st'!$BG$62:$BG$66</c:f>
              <c:numCache>
                <c:formatCode>General</c:formatCode>
                <c:ptCount val="5"/>
                <c:pt idx="0">
                  <c:v>1</c:v>
                </c:pt>
                <c:pt idx="1">
                  <c:v>7</c:v>
                </c:pt>
                <c:pt idx="2">
                  <c:v>4</c:v>
                </c:pt>
                <c:pt idx="3">
                  <c:v>7</c:v>
                </c:pt>
                <c:pt idx="4">
                  <c:v>2</c:v>
                </c:pt>
              </c:numCache>
            </c:numRef>
          </c:val>
          <c:extLst>
            <c:ext xmlns:c16="http://schemas.microsoft.com/office/drawing/2014/chart" uri="{C3380CC4-5D6E-409C-BE32-E72D297353CC}">
              <c16:uniqueId val="{00000002-C82E-4F38-B706-1BC62F357C93}"/>
            </c:ext>
          </c:extLst>
        </c:ser>
        <c:ser>
          <c:idx val="3"/>
          <c:order val="3"/>
          <c:spPr>
            <a:solidFill>
              <a:schemeClr val="accent4">
                <a:alpha val="70000"/>
              </a:schemeClr>
            </a:solidFill>
            <a:ln>
              <a:noFill/>
            </a:ln>
            <a:effectLst/>
          </c:spPr>
          <c:invertIfNegative val="0"/>
          <c:val>
            <c:numRef>
              <c:f>'2.st'!$BH$62:$BH$66</c:f>
              <c:numCache>
                <c:formatCode>General</c:formatCode>
                <c:ptCount val="5"/>
                <c:pt idx="0">
                  <c:v>1</c:v>
                </c:pt>
                <c:pt idx="1">
                  <c:v>5</c:v>
                </c:pt>
                <c:pt idx="2">
                  <c:v>3</c:v>
                </c:pt>
                <c:pt idx="3">
                  <c:v>4</c:v>
                </c:pt>
                <c:pt idx="4">
                  <c:v>3</c:v>
                </c:pt>
              </c:numCache>
            </c:numRef>
          </c:val>
          <c:extLst>
            <c:ext xmlns:c16="http://schemas.microsoft.com/office/drawing/2014/chart" uri="{C3380CC4-5D6E-409C-BE32-E72D297353CC}">
              <c16:uniqueId val="{00000003-C82E-4F38-B706-1BC62F357C93}"/>
            </c:ext>
          </c:extLst>
        </c:ser>
        <c:ser>
          <c:idx val="4"/>
          <c:order val="4"/>
          <c:spPr>
            <a:solidFill>
              <a:schemeClr val="accent5">
                <a:alpha val="70000"/>
              </a:schemeClr>
            </a:solidFill>
            <a:ln>
              <a:noFill/>
            </a:ln>
            <a:effectLst/>
          </c:spPr>
          <c:invertIfNegative val="0"/>
          <c:val>
            <c:numRef>
              <c:f>'2.st'!$BI$62:$BI$66</c:f>
              <c:numCache>
                <c:formatCode>General</c:formatCode>
                <c:ptCount val="5"/>
                <c:pt idx="0">
                  <c:v>3</c:v>
                </c:pt>
                <c:pt idx="1">
                  <c:v>6</c:v>
                </c:pt>
                <c:pt idx="2">
                  <c:v>3</c:v>
                </c:pt>
                <c:pt idx="3">
                  <c:v>5</c:v>
                </c:pt>
                <c:pt idx="4">
                  <c:v>8</c:v>
                </c:pt>
              </c:numCache>
            </c:numRef>
          </c:val>
          <c:extLst>
            <c:ext xmlns:c16="http://schemas.microsoft.com/office/drawing/2014/chart" uri="{C3380CC4-5D6E-409C-BE32-E72D297353CC}">
              <c16:uniqueId val="{00000004-C82E-4F38-B706-1BC62F357C93}"/>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dLbls>
            <c:delete val="1"/>
          </c:dLbls>
          <c:val>
            <c:numRef>
              <c:f>'2.st'!$BE$2:$BE$9</c:f>
              <c:numCache>
                <c:formatCode>General</c:formatCode>
                <c:ptCount val="8"/>
                <c:pt idx="0">
                  <c:v>13</c:v>
                </c:pt>
                <c:pt idx="1">
                  <c:v>7</c:v>
                </c:pt>
                <c:pt idx="2">
                  <c:v>13</c:v>
                </c:pt>
                <c:pt idx="3">
                  <c:v>2</c:v>
                </c:pt>
                <c:pt idx="4">
                  <c:v>11</c:v>
                </c:pt>
                <c:pt idx="5">
                  <c:v>16</c:v>
                </c:pt>
                <c:pt idx="6">
                  <c:v>23</c:v>
                </c:pt>
                <c:pt idx="7">
                  <c:v>18</c:v>
                </c:pt>
              </c:numCache>
            </c:numRef>
          </c:val>
          <c:extLst>
            <c:ext xmlns:c16="http://schemas.microsoft.com/office/drawing/2014/chart" uri="{C3380CC4-5D6E-409C-BE32-E72D297353CC}">
              <c16:uniqueId val="{00000000-DA08-46E6-94B4-E798A86801E9}"/>
            </c:ext>
          </c:extLst>
        </c:ser>
        <c:ser>
          <c:idx val="1"/>
          <c:order val="1"/>
          <c:spPr>
            <a:solidFill>
              <a:schemeClr val="accent2">
                <a:alpha val="70000"/>
              </a:schemeClr>
            </a:solidFill>
            <a:ln>
              <a:noFill/>
            </a:ln>
            <a:effectLst/>
          </c:spPr>
          <c:invertIfNegative val="0"/>
          <c:dLbls>
            <c:delete val="1"/>
          </c:dLbls>
          <c:val>
            <c:numRef>
              <c:f>'2.st'!$BF$2:$BF$9</c:f>
              <c:numCache>
                <c:formatCode>General</c:formatCode>
                <c:ptCount val="8"/>
                <c:pt idx="0">
                  <c:v>36</c:v>
                </c:pt>
                <c:pt idx="1">
                  <c:v>26</c:v>
                </c:pt>
                <c:pt idx="2">
                  <c:v>15</c:v>
                </c:pt>
                <c:pt idx="3">
                  <c:v>16</c:v>
                </c:pt>
                <c:pt idx="4">
                  <c:v>34</c:v>
                </c:pt>
                <c:pt idx="5">
                  <c:v>20</c:v>
                </c:pt>
                <c:pt idx="6">
                  <c:v>25</c:v>
                </c:pt>
                <c:pt idx="7">
                  <c:v>20</c:v>
                </c:pt>
              </c:numCache>
            </c:numRef>
          </c:val>
          <c:extLst>
            <c:ext xmlns:c16="http://schemas.microsoft.com/office/drawing/2014/chart" uri="{C3380CC4-5D6E-409C-BE32-E72D297353CC}">
              <c16:uniqueId val="{00000001-DA08-46E6-94B4-E798A86801E9}"/>
            </c:ext>
          </c:extLst>
        </c:ser>
        <c:ser>
          <c:idx val="2"/>
          <c:order val="2"/>
          <c:spPr>
            <a:solidFill>
              <a:schemeClr val="accent3">
                <a:alpha val="70000"/>
              </a:schemeClr>
            </a:solidFill>
            <a:ln>
              <a:noFill/>
            </a:ln>
            <a:effectLst/>
          </c:spPr>
          <c:invertIfNegative val="0"/>
          <c:dLbls>
            <c:delete val="1"/>
          </c:dLbls>
          <c:val>
            <c:numRef>
              <c:f>'2.st'!$BG$2:$BG$9</c:f>
              <c:numCache>
                <c:formatCode>General</c:formatCode>
                <c:ptCount val="8"/>
                <c:pt idx="0">
                  <c:v>4</c:v>
                </c:pt>
                <c:pt idx="1">
                  <c:v>13</c:v>
                </c:pt>
                <c:pt idx="2">
                  <c:v>0</c:v>
                </c:pt>
                <c:pt idx="3">
                  <c:v>19</c:v>
                </c:pt>
                <c:pt idx="4">
                  <c:v>6</c:v>
                </c:pt>
                <c:pt idx="5">
                  <c:v>11</c:v>
                </c:pt>
                <c:pt idx="6">
                  <c:v>5</c:v>
                </c:pt>
                <c:pt idx="7">
                  <c:v>8</c:v>
                </c:pt>
              </c:numCache>
            </c:numRef>
          </c:val>
          <c:extLst>
            <c:ext xmlns:c16="http://schemas.microsoft.com/office/drawing/2014/chart" uri="{C3380CC4-5D6E-409C-BE32-E72D297353CC}">
              <c16:uniqueId val="{00000002-DA08-46E6-94B4-E798A86801E9}"/>
            </c:ext>
          </c:extLst>
        </c:ser>
        <c:ser>
          <c:idx val="3"/>
          <c:order val="3"/>
          <c:spPr>
            <a:solidFill>
              <a:schemeClr val="accent4">
                <a:alpha val="70000"/>
              </a:schemeClr>
            </a:solidFill>
            <a:ln>
              <a:noFill/>
            </a:ln>
            <a:effectLst/>
          </c:spPr>
          <c:invertIfNegative val="0"/>
          <c:dLbls>
            <c:delete val="1"/>
          </c:dLbls>
          <c:val>
            <c:numRef>
              <c:f>'2.st'!$BH$2:$BH$9</c:f>
              <c:numCache>
                <c:formatCode>General</c:formatCode>
                <c:ptCount val="8"/>
                <c:pt idx="0">
                  <c:v>0</c:v>
                </c:pt>
                <c:pt idx="1">
                  <c:v>3</c:v>
                </c:pt>
                <c:pt idx="2">
                  <c:v>0</c:v>
                </c:pt>
                <c:pt idx="3">
                  <c:v>10</c:v>
                </c:pt>
                <c:pt idx="4">
                  <c:v>1</c:v>
                </c:pt>
                <c:pt idx="5">
                  <c:v>2</c:v>
                </c:pt>
                <c:pt idx="6">
                  <c:v>1</c:v>
                </c:pt>
                <c:pt idx="7">
                  <c:v>0</c:v>
                </c:pt>
              </c:numCache>
            </c:numRef>
          </c:val>
          <c:extLst>
            <c:ext xmlns:c16="http://schemas.microsoft.com/office/drawing/2014/chart" uri="{C3380CC4-5D6E-409C-BE32-E72D297353CC}">
              <c16:uniqueId val="{00000003-DA08-46E6-94B4-E798A86801E9}"/>
            </c:ext>
          </c:extLst>
        </c:ser>
        <c:ser>
          <c:idx val="4"/>
          <c:order val="4"/>
          <c:spPr>
            <a:solidFill>
              <a:schemeClr val="accent5">
                <a:alpha val="70000"/>
              </a:schemeClr>
            </a:solidFill>
            <a:ln>
              <a:noFill/>
            </a:ln>
            <a:effectLst/>
          </c:spPr>
          <c:invertIfNegative val="0"/>
          <c:dLbls>
            <c:delete val="1"/>
          </c:dLbls>
          <c:val>
            <c:numRef>
              <c:f>'2.st'!$BI$2:$BI$9</c:f>
              <c:numCache>
                <c:formatCode>General</c:formatCode>
                <c:ptCount val="8"/>
                <c:pt idx="0">
                  <c:v>1</c:v>
                </c:pt>
                <c:pt idx="1">
                  <c:v>5</c:v>
                </c:pt>
                <c:pt idx="2">
                  <c:v>23</c:v>
                </c:pt>
                <c:pt idx="3">
                  <c:v>5</c:v>
                </c:pt>
                <c:pt idx="4">
                  <c:v>1</c:v>
                </c:pt>
                <c:pt idx="5">
                  <c:v>4</c:v>
                </c:pt>
                <c:pt idx="6">
                  <c:v>0</c:v>
                </c:pt>
                <c:pt idx="7">
                  <c:v>8</c:v>
                </c:pt>
              </c:numCache>
            </c:numRef>
          </c:val>
          <c:extLst>
            <c:ext xmlns:c16="http://schemas.microsoft.com/office/drawing/2014/chart" uri="{C3380CC4-5D6E-409C-BE32-E72D297353CC}">
              <c16:uniqueId val="{00000004-DA08-46E6-94B4-E798A86801E9}"/>
            </c:ext>
          </c:extLst>
        </c:ser>
        <c:dLbls>
          <c:dLblPos val="ctr"/>
          <c:showLegendKey val="0"/>
          <c:showVal val="1"/>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'2.st'!$BE$12:$BE$17</c:f>
              <c:numCache>
                <c:formatCode>General</c:formatCode>
                <c:ptCount val="6"/>
                <c:pt idx="0">
                  <c:v>27</c:v>
                </c:pt>
                <c:pt idx="1">
                  <c:v>17</c:v>
                </c:pt>
                <c:pt idx="2">
                  <c:v>30</c:v>
                </c:pt>
                <c:pt idx="3">
                  <c:v>18</c:v>
                </c:pt>
                <c:pt idx="4">
                  <c:v>24</c:v>
                </c:pt>
                <c:pt idx="5">
                  <c:v>5</c:v>
                </c:pt>
              </c:numCache>
            </c:numRef>
          </c:val>
          <c:extLst>
            <c:ext xmlns:c16="http://schemas.microsoft.com/office/drawing/2014/chart" uri="{C3380CC4-5D6E-409C-BE32-E72D297353CC}">
              <c16:uniqueId val="{00000000-777C-4CCC-B2CE-53FAADC2769F}"/>
            </c:ext>
          </c:extLst>
        </c:ser>
        <c:ser>
          <c:idx val="1"/>
          <c:order val="1"/>
          <c:spPr>
            <a:solidFill>
              <a:schemeClr val="accent2">
                <a:alpha val="70000"/>
              </a:schemeClr>
            </a:solidFill>
            <a:ln>
              <a:noFill/>
            </a:ln>
            <a:effectLst/>
          </c:spPr>
          <c:invertIfNegative val="0"/>
          <c:val>
            <c:numRef>
              <c:f>'2.st'!$BF$12:$BF$17</c:f>
              <c:numCache>
                <c:formatCode>General</c:formatCode>
                <c:ptCount val="6"/>
                <c:pt idx="0">
                  <c:v>21</c:v>
                </c:pt>
                <c:pt idx="1">
                  <c:v>29</c:v>
                </c:pt>
                <c:pt idx="2">
                  <c:v>19</c:v>
                </c:pt>
                <c:pt idx="3">
                  <c:v>22</c:v>
                </c:pt>
                <c:pt idx="4">
                  <c:v>20</c:v>
                </c:pt>
                <c:pt idx="5">
                  <c:v>13</c:v>
                </c:pt>
              </c:numCache>
            </c:numRef>
          </c:val>
          <c:extLst>
            <c:ext xmlns:c16="http://schemas.microsoft.com/office/drawing/2014/chart" uri="{C3380CC4-5D6E-409C-BE32-E72D297353CC}">
              <c16:uniqueId val="{00000001-777C-4CCC-B2CE-53FAADC2769F}"/>
            </c:ext>
          </c:extLst>
        </c:ser>
        <c:ser>
          <c:idx val="2"/>
          <c:order val="2"/>
          <c:spPr>
            <a:solidFill>
              <a:schemeClr val="accent3">
                <a:alpha val="70000"/>
              </a:schemeClr>
            </a:solidFill>
            <a:ln>
              <a:noFill/>
            </a:ln>
            <a:effectLst/>
          </c:spPr>
          <c:invertIfNegative val="0"/>
          <c:val>
            <c:numRef>
              <c:f>'2.st'!$BG$12:$BG$17</c:f>
              <c:numCache>
                <c:formatCode>General</c:formatCode>
                <c:ptCount val="6"/>
                <c:pt idx="0">
                  <c:v>3</c:v>
                </c:pt>
                <c:pt idx="1">
                  <c:v>6</c:v>
                </c:pt>
                <c:pt idx="2">
                  <c:v>2</c:v>
                </c:pt>
                <c:pt idx="3">
                  <c:v>11</c:v>
                </c:pt>
                <c:pt idx="4">
                  <c:v>8</c:v>
                </c:pt>
                <c:pt idx="5">
                  <c:v>15</c:v>
                </c:pt>
              </c:numCache>
            </c:numRef>
          </c:val>
          <c:extLst>
            <c:ext xmlns:c16="http://schemas.microsoft.com/office/drawing/2014/chart" uri="{C3380CC4-5D6E-409C-BE32-E72D297353CC}">
              <c16:uniqueId val="{00000002-777C-4CCC-B2CE-53FAADC2769F}"/>
            </c:ext>
          </c:extLst>
        </c:ser>
        <c:ser>
          <c:idx val="3"/>
          <c:order val="3"/>
          <c:spPr>
            <a:solidFill>
              <a:schemeClr val="accent4">
                <a:alpha val="70000"/>
              </a:schemeClr>
            </a:solidFill>
            <a:ln>
              <a:noFill/>
            </a:ln>
            <a:effectLst/>
          </c:spPr>
          <c:invertIfNegative val="0"/>
          <c:val>
            <c:numRef>
              <c:f>'2.st'!$BH$12:$BH$17</c:f>
              <c:numCache>
                <c:formatCode>General</c:formatCode>
                <c:ptCount val="6"/>
                <c:pt idx="0">
                  <c:v>1</c:v>
                </c:pt>
                <c:pt idx="1">
                  <c:v>1</c:v>
                </c:pt>
                <c:pt idx="2">
                  <c:v>1</c:v>
                </c:pt>
                <c:pt idx="3">
                  <c:v>1</c:v>
                </c:pt>
                <c:pt idx="4">
                  <c:v>2</c:v>
                </c:pt>
                <c:pt idx="5">
                  <c:v>12</c:v>
                </c:pt>
              </c:numCache>
            </c:numRef>
          </c:val>
          <c:extLst>
            <c:ext xmlns:c16="http://schemas.microsoft.com/office/drawing/2014/chart" uri="{C3380CC4-5D6E-409C-BE32-E72D297353CC}">
              <c16:uniqueId val="{00000003-777C-4CCC-B2CE-53FAADC2769F}"/>
            </c:ext>
          </c:extLst>
        </c:ser>
        <c:ser>
          <c:idx val="4"/>
          <c:order val="4"/>
          <c:spPr>
            <a:solidFill>
              <a:schemeClr val="accent5">
                <a:alpha val="70000"/>
              </a:schemeClr>
            </a:solidFill>
            <a:ln>
              <a:noFill/>
            </a:ln>
            <a:effectLst/>
          </c:spPr>
          <c:invertIfNegative val="0"/>
          <c:val>
            <c:numRef>
              <c:f>'2.st'!$BI$12:$BI$17</c:f>
              <c:numCache>
                <c:formatCode>General</c:formatCode>
                <c:ptCount val="6"/>
                <c:pt idx="0">
                  <c:v>1</c:v>
                </c:pt>
                <c:pt idx="1">
                  <c:v>1</c:v>
                </c:pt>
                <c:pt idx="2">
                  <c:v>2</c:v>
                </c:pt>
                <c:pt idx="3">
                  <c:v>2</c:v>
                </c:pt>
                <c:pt idx="4">
                  <c:v>0</c:v>
                </c:pt>
                <c:pt idx="5">
                  <c:v>8</c:v>
                </c:pt>
              </c:numCache>
            </c:numRef>
          </c:val>
          <c:extLst>
            <c:ext xmlns:c16="http://schemas.microsoft.com/office/drawing/2014/chart" uri="{C3380CC4-5D6E-409C-BE32-E72D297353CC}">
              <c16:uniqueId val="{00000004-777C-4CCC-B2CE-53FAADC2769F}"/>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'2.st'!$BE$20:$BE$25</c:f>
              <c:numCache>
                <c:formatCode>General</c:formatCode>
                <c:ptCount val="6"/>
                <c:pt idx="0">
                  <c:v>27</c:v>
                </c:pt>
                <c:pt idx="1">
                  <c:v>25</c:v>
                </c:pt>
                <c:pt idx="2">
                  <c:v>19</c:v>
                </c:pt>
                <c:pt idx="3">
                  <c:v>14</c:v>
                </c:pt>
                <c:pt idx="4">
                  <c:v>11</c:v>
                </c:pt>
                <c:pt idx="5">
                  <c:v>14</c:v>
                </c:pt>
              </c:numCache>
            </c:numRef>
          </c:val>
          <c:extLst>
            <c:ext xmlns:c16="http://schemas.microsoft.com/office/drawing/2014/chart" uri="{C3380CC4-5D6E-409C-BE32-E72D297353CC}">
              <c16:uniqueId val="{00000000-FCEA-4514-B651-69E14D29C2B4}"/>
            </c:ext>
          </c:extLst>
        </c:ser>
        <c:ser>
          <c:idx val="1"/>
          <c:order val="1"/>
          <c:spPr>
            <a:solidFill>
              <a:schemeClr val="accent2">
                <a:alpha val="70000"/>
              </a:schemeClr>
            </a:solidFill>
            <a:ln>
              <a:noFill/>
            </a:ln>
            <a:effectLst/>
          </c:spPr>
          <c:invertIfNegative val="0"/>
          <c:val>
            <c:numRef>
              <c:f>'2.st'!$BF$20:$BF$25</c:f>
              <c:numCache>
                <c:formatCode>General</c:formatCode>
                <c:ptCount val="6"/>
                <c:pt idx="0">
                  <c:v>18</c:v>
                </c:pt>
                <c:pt idx="1">
                  <c:v>23</c:v>
                </c:pt>
                <c:pt idx="2">
                  <c:v>21</c:v>
                </c:pt>
                <c:pt idx="3">
                  <c:v>23</c:v>
                </c:pt>
                <c:pt idx="4">
                  <c:v>23</c:v>
                </c:pt>
                <c:pt idx="5">
                  <c:v>32</c:v>
                </c:pt>
              </c:numCache>
            </c:numRef>
          </c:val>
          <c:extLst>
            <c:ext xmlns:c16="http://schemas.microsoft.com/office/drawing/2014/chart" uri="{C3380CC4-5D6E-409C-BE32-E72D297353CC}">
              <c16:uniqueId val="{00000001-FCEA-4514-B651-69E14D29C2B4}"/>
            </c:ext>
          </c:extLst>
        </c:ser>
        <c:ser>
          <c:idx val="2"/>
          <c:order val="2"/>
          <c:spPr>
            <a:solidFill>
              <a:schemeClr val="accent3">
                <a:alpha val="70000"/>
              </a:schemeClr>
            </a:solidFill>
            <a:ln>
              <a:noFill/>
            </a:ln>
            <a:effectLst/>
          </c:spPr>
          <c:invertIfNegative val="0"/>
          <c:val>
            <c:numRef>
              <c:f>'2.st'!$BG$20:$BG$25</c:f>
              <c:numCache>
                <c:formatCode>General</c:formatCode>
                <c:ptCount val="6"/>
                <c:pt idx="0">
                  <c:v>9</c:v>
                </c:pt>
                <c:pt idx="1">
                  <c:v>3</c:v>
                </c:pt>
                <c:pt idx="2">
                  <c:v>4</c:v>
                </c:pt>
                <c:pt idx="3">
                  <c:v>10</c:v>
                </c:pt>
                <c:pt idx="4">
                  <c:v>5</c:v>
                </c:pt>
                <c:pt idx="5">
                  <c:v>3</c:v>
                </c:pt>
              </c:numCache>
            </c:numRef>
          </c:val>
          <c:extLst>
            <c:ext xmlns:c16="http://schemas.microsoft.com/office/drawing/2014/chart" uri="{C3380CC4-5D6E-409C-BE32-E72D297353CC}">
              <c16:uniqueId val="{00000002-FCEA-4514-B651-69E14D29C2B4}"/>
            </c:ext>
          </c:extLst>
        </c:ser>
        <c:ser>
          <c:idx val="3"/>
          <c:order val="3"/>
          <c:spPr>
            <a:solidFill>
              <a:schemeClr val="accent4">
                <a:alpha val="70000"/>
              </a:schemeClr>
            </a:solidFill>
            <a:ln>
              <a:noFill/>
            </a:ln>
            <a:effectLst/>
          </c:spPr>
          <c:invertIfNegative val="0"/>
          <c:val>
            <c:numRef>
              <c:f>'2.st'!$BH$20:$BH$25</c:f>
              <c:numCache>
                <c:formatCode>General</c:formatCode>
                <c:ptCount val="6"/>
                <c:pt idx="0">
                  <c:v>0</c:v>
                </c:pt>
                <c:pt idx="1">
                  <c:v>1</c:v>
                </c:pt>
                <c:pt idx="2">
                  <c:v>2</c:v>
                </c:pt>
                <c:pt idx="3">
                  <c:v>3</c:v>
                </c:pt>
                <c:pt idx="4">
                  <c:v>2</c:v>
                </c:pt>
                <c:pt idx="5">
                  <c:v>3</c:v>
                </c:pt>
              </c:numCache>
            </c:numRef>
          </c:val>
          <c:extLst>
            <c:ext xmlns:c16="http://schemas.microsoft.com/office/drawing/2014/chart" uri="{C3380CC4-5D6E-409C-BE32-E72D297353CC}">
              <c16:uniqueId val="{00000003-FCEA-4514-B651-69E14D29C2B4}"/>
            </c:ext>
          </c:extLst>
        </c:ser>
        <c:ser>
          <c:idx val="4"/>
          <c:order val="4"/>
          <c:spPr>
            <a:solidFill>
              <a:schemeClr val="accent5">
                <a:alpha val="70000"/>
              </a:schemeClr>
            </a:solidFill>
            <a:ln>
              <a:noFill/>
            </a:ln>
            <a:effectLst/>
          </c:spPr>
          <c:invertIfNegative val="0"/>
          <c:val>
            <c:numRef>
              <c:f>'2.st'!$BI$20:$BI$25</c:f>
              <c:numCache>
                <c:formatCode>General</c:formatCode>
                <c:ptCount val="6"/>
                <c:pt idx="0">
                  <c:v>0</c:v>
                </c:pt>
                <c:pt idx="1">
                  <c:v>1</c:v>
                </c:pt>
                <c:pt idx="2">
                  <c:v>8</c:v>
                </c:pt>
                <c:pt idx="3">
                  <c:v>4</c:v>
                </c:pt>
                <c:pt idx="4">
                  <c:v>12</c:v>
                </c:pt>
                <c:pt idx="5">
                  <c:v>2</c:v>
                </c:pt>
              </c:numCache>
            </c:numRef>
          </c:val>
          <c:extLst>
            <c:ext xmlns:c16="http://schemas.microsoft.com/office/drawing/2014/chart" uri="{C3380CC4-5D6E-409C-BE32-E72D297353CC}">
              <c16:uniqueId val="{00000004-FCEA-4514-B651-69E14D29C2B4}"/>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'2.st'!$BE$28:$BE$32</c:f>
              <c:numCache>
                <c:formatCode>General</c:formatCode>
                <c:ptCount val="5"/>
                <c:pt idx="0">
                  <c:v>29</c:v>
                </c:pt>
                <c:pt idx="1">
                  <c:v>25</c:v>
                </c:pt>
                <c:pt idx="2">
                  <c:v>14</c:v>
                </c:pt>
                <c:pt idx="3">
                  <c:v>23</c:v>
                </c:pt>
                <c:pt idx="4">
                  <c:v>24</c:v>
                </c:pt>
              </c:numCache>
            </c:numRef>
          </c:val>
          <c:extLst>
            <c:ext xmlns:c16="http://schemas.microsoft.com/office/drawing/2014/chart" uri="{C3380CC4-5D6E-409C-BE32-E72D297353CC}">
              <c16:uniqueId val="{00000000-74BA-429C-87A2-CE513D36FBE0}"/>
            </c:ext>
          </c:extLst>
        </c:ser>
        <c:ser>
          <c:idx val="1"/>
          <c:order val="1"/>
          <c:spPr>
            <a:solidFill>
              <a:schemeClr val="accent2">
                <a:alpha val="70000"/>
              </a:schemeClr>
            </a:solidFill>
            <a:ln>
              <a:noFill/>
            </a:ln>
            <a:effectLst/>
          </c:spPr>
          <c:invertIfNegative val="0"/>
          <c:val>
            <c:numRef>
              <c:f>'2.st'!$BF$28:$BF$32</c:f>
              <c:numCache>
                <c:formatCode>General</c:formatCode>
                <c:ptCount val="5"/>
                <c:pt idx="0">
                  <c:v>19</c:v>
                </c:pt>
                <c:pt idx="1">
                  <c:v>21</c:v>
                </c:pt>
                <c:pt idx="2">
                  <c:v>28</c:v>
                </c:pt>
                <c:pt idx="3">
                  <c:v>24</c:v>
                </c:pt>
                <c:pt idx="4">
                  <c:v>17</c:v>
                </c:pt>
              </c:numCache>
            </c:numRef>
          </c:val>
          <c:extLst>
            <c:ext xmlns:c16="http://schemas.microsoft.com/office/drawing/2014/chart" uri="{C3380CC4-5D6E-409C-BE32-E72D297353CC}">
              <c16:uniqueId val="{00000001-74BA-429C-87A2-CE513D36FBE0}"/>
            </c:ext>
          </c:extLst>
        </c:ser>
        <c:ser>
          <c:idx val="2"/>
          <c:order val="2"/>
          <c:spPr>
            <a:solidFill>
              <a:schemeClr val="accent3">
                <a:alpha val="70000"/>
              </a:schemeClr>
            </a:solidFill>
            <a:ln>
              <a:noFill/>
            </a:ln>
            <a:effectLst/>
          </c:spPr>
          <c:invertIfNegative val="0"/>
          <c:val>
            <c:numRef>
              <c:f>'2.st'!$BG$28:$BG$32</c:f>
              <c:numCache>
                <c:formatCode>General</c:formatCode>
                <c:ptCount val="5"/>
                <c:pt idx="0">
                  <c:v>5</c:v>
                </c:pt>
                <c:pt idx="1">
                  <c:v>4</c:v>
                </c:pt>
                <c:pt idx="2">
                  <c:v>5</c:v>
                </c:pt>
                <c:pt idx="3">
                  <c:v>2</c:v>
                </c:pt>
                <c:pt idx="4">
                  <c:v>8</c:v>
                </c:pt>
              </c:numCache>
            </c:numRef>
          </c:val>
          <c:extLst>
            <c:ext xmlns:c16="http://schemas.microsoft.com/office/drawing/2014/chart" uri="{C3380CC4-5D6E-409C-BE32-E72D297353CC}">
              <c16:uniqueId val="{00000002-74BA-429C-87A2-CE513D36FBE0}"/>
            </c:ext>
          </c:extLst>
        </c:ser>
        <c:ser>
          <c:idx val="3"/>
          <c:order val="3"/>
          <c:spPr>
            <a:solidFill>
              <a:schemeClr val="accent4">
                <a:alpha val="70000"/>
              </a:schemeClr>
            </a:solidFill>
            <a:ln>
              <a:noFill/>
            </a:ln>
            <a:effectLst/>
          </c:spPr>
          <c:invertIfNegative val="0"/>
          <c:val>
            <c:numRef>
              <c:f>'2.st'!$BH$28:$BH$32</c:f>
              <c:numCache>
                <c:formatCode>General</c:formatCode>
                <c:ptCount val="5"/>
                <c:pt idx="0">
                  <c:v>1</c:v>
                </c:pt>
                <c:pt idx="1">
                  <c:v>3</c:v>
                </c:pt>
                <c:pt idx="2">
                  <c:v>4</c:v>
                </c:pt>
                <c:pt idx="3">
                  <c:v>2</c:v>
                </c:pt>
                <c:pt idx="4">
                  <c:v>0</c:v>
                </c:pt>
              </c:numCache>
            </c:numRef>
          </c:val>
          <c:extLst>
            <c:ext xmlns:c16="http://schemas.microsoft.com/office/drawing/2014/chart" uri="{C3380CC4-5D6E-409C-BE32-E72D297353CC}">
              <c16:uniqueId val="{00000003-74BA-429C-87A2-CE513D36FBE0}"/>
            </c:ext>
          </c:extLst>
        </c:ser>
        <c:ser>
          <c:idx val="4"/>
          <c:order val="4"/>
          <c:spPr>
            <a:solidFill>
              <a:schemeClr val="accent5">
                <a:alpha val="70000"/>
              </a:schemeClr>
            </a:solidFill>
            <a:ln>
              <a:noFill/>
            </a:ln>
            <a:effectLst/>
          </c:spPr>
          <c:invertIfNegative val="0"/>
          <c:val>
            <c:numRef>
              <c:f>'2.st'!$BI$28:$BI$32</c:f>
              <c:numCache>
                <c:formatCode>General</c:formatCode>
                <c:ptCount val="5"/>
                <c:pt idx="0">
                  <c:v>0</c:v>
                </c:pt>
                <c:pt idx="1">
                  <c:v>1</c:v>
                </c:pt>
                <c:pt idx="2">
                  <c:v>3</c:v>
                </c:pt>
                <c:pt idx="3">
                  <c:v>3</c:v>
                </c:pt>
                <c:pt idx="4">
                  <c:v>5</c:v>
                </c:pt>
              </c:numCache>
            </c:numRef>
          </c:val>
          <c:extLst>
            <c:ext xmlns:c16="http://schemas.microsoft.com/office/drawing/2014/chart" uri="{C3380CC4-5D6E-409C-BE32-E72D297353CC}">
              <c16:uniqueId val="{00000004-74BA-429C-87A2-CE513D36FBE0}"/>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'2.st'!$BE$34:$BE$39</c:f>
              <c:numCache>
                <c:formatCode>General</c:formatCode>
                <c:ptCount val="6"/>
                <c:pt idx="0">
                  <c:v>11</c:v>
                </c:pt>
                <c:pt idx="1">
                  <c:v>3</c:v>
                </c:pt>
                <c:pt idx="2">
                  <c:v>2</c:v>
                </c:pt>
                <c:pt idx="3">
                  <c:v>0</c:v>
                </c:pt>
                <c:pt idx="4">
                  <c:v>1</c:v>
                </c:pt>
                <c:pt idx="5">
                  <c:v>1</c:v>
                </c:pt>
              </c:numCache>
            </c:numRef>
          </c:val>
          <c:extLst>
            <c:ext xmlns:c16="http://schemas.microsoft.com/office/drawing/2014/chart" uri="{C3380CC4-5D6E-409C-BE32-E72D297353CC}">
              <c16:uniqueId val="{00000000-94CE-4BB6-A2AB-B5F07CB05108}"/>
            </c:ext>
          </c:extLst>
        </c:ser>
        <c:ser>
          <c:idx val="1"/>
          <c:order val="1"/>
          <c:spPr>
            <a:solidFill>
              <a:schemeClr val="accent2">
                <a:alpha val="70000"/>
              </a:schemeClr>
            </a:solidFill>
            <a:ln>
              <a:noFill/>
            </a:ln>
            <a:effectLst/>
          </c:spPr>
          <c:invertIfNegative val="0"/>
          <c:val>
            <c:numRef>
              <c:f>'2.st'!$BF$34:$BF$39</c:f>
              <c:numCache>
                <c:formatCode>General</c:formatCode>
                <c:ptCount val="6"/>
                <c:pt idx="0">
                  <c:v>18</c:v>
                </c:pt>
                <c:pt idx="1">
                  <c:v>8</c:v>
                </c:pt>
                <c:pt idx="2">
                  <c:v>3</c:v>
                </c:pt>
                <c:pt idx="3">
                  <c:v>1</c:v>
                </c:pt>
                <c:pt idx="4">
                  <c:v>5</c:v>
                </c:pt>
                <c:pt idx="5">
                  <c:v>1</c:v>
                </c:pt>
              </c:numCache>
            </c:numRef>
          </c:val>
          <c:extLst>
            <c:ext xmlns:c16="http://schemas.microsoft.com/office/drawing/2014/chart" uri="{C3380CC4-5D6E-409C-BE32-E72D297353CC}">
              <c16:uniqueId val="{00000001-94CE-4BB6-A2AB-B5F07CB05108}"/>
            </c:ext>
          </c:extLst>
        </c:ser>
        <c:ser>
          <c:idx val="2"/>
          <c:order val="2"/>
          <c:spPr>
            <a:solidFill>
              <a:schemeClr val="accent3">
                <a:alpha val="70000"/>
              </a:schemeClr>
            </a:solidFill>
            <a:ln>
              <a:noFill/>
            </a:ln>
            <a:effectLst/>
          </c:spPr>
          <c:invertIfNegative val="0"/>
          <c:val>
            <c:numRef>
              <c:f>'2.st'!$BG$34:$BG$39</c:f>
              <c:numCache>
                <c:formatCode>General</c:formatCode>
                <c:ptCount val="6"/>
                <c:pt idx="0">
                  <c:v>13</c:v>
                </c:pt>
                <c:pt idx="1">
                  <c:v>19</c:v>
                </c:pt>
                <c:pt idx="2">
                  <c:v>12</c:v>
                </c:pt>
                <c:pt idx="3">
                  <c:v>12</c:v>
                </c:pt>
                <c:pt idx="4">
                  <c:v>12</c:v>
                </c:pt>
                <c:pt idx="5">
                  <c:v>10</c:v>
                </c:pt>
              </c:numCache>
            </c:numRef>
          </c:val>
          <c:extLst>
            <c:ext xmlns:c16="http://schemas.microsoft.com/office/drawing/2014/chart" uri="{C3380CC4-5D6E-409C-BE32-E72D297353CC}">
              <c16:uniqueId val="{00000002-94CE-4BB6-A2AB-B5F07CB05108}"/>
            </c:ext>
          </c:extLst>
        </c:ser>
        <c:ser>
          <c:idx val="3"/>
          <c:order val="3"/>
          <c:spPr>
            <a:solidFill>
              <a:schemeClr val="accent4">
                <a:alpha val="70000"/>
              </a:schemeClr>
            </a:solidFill>
            <a:ln>
              <a:noFill/>
            </a:ln>
            <a:effectLst/>
          </c:spPr>
          <c:invertIfNegative val="0"/>
          <c:val>
            <c:numRef>
              <c:f>'2.st'!$BH$34:$BH$39</c:f>
              <c:numCache>
                <c:formatCode>General</c:formatCode>
                <c:ptCount val="6"/>
                <c:pt idx="0">
                  <c:v>4</c:v>
                </c:pt>
                <c:pt idx="1">
                  <c:v>18</c:v>
                </c:pt>
                <c:pt idx="2">
                  <c:v>33</c:v>
                </c:pt>
                <c:pt idx="3">
                  <c:v>39</c:v>
                </c:pt>
                <c:pt idx="4">
                  <c:v>33</c:v>
                </c:pt>
                <c:pt idx="5">
                  <c:v>39</c:v>
                </c:pt>
              </c:numCache>
            </c:numRef>
          </c:val>
          <c:extLst>
            <c:ext xmlns:c16="http://schemas.microsoft.com/office/drawing/2014/chart" uri="{C3380CC4-5D6E-409C-BE32-E72D297353CC}">
              <c16:uniqueId val="{00000003-94CE-4BB6-A2AB-B5F07CB05108}"/>
            </c:ext>
          </c:extLst>
        </c:ser>
        <c:ser>
          <c:idx val="4"/>
          <c:order val="4"/>
          <c:spPr>
            <a:solidFill>
              <a:schemeClr val="accent5">
                <a:alpha val="70000"/>
              </a:schemeClr>
            </a:solidFill>
            <a:ln>
              <a:noFill/>
            </a:ln>
            <a:effectLst/>
          </c:spPr>
          <c:invertIfNegative val="0"/>
          <c:val>
            <c:numRef>
              <c:f>'2.st'!$BI$34:$BI$39</c:f>
              <c:numCache>
                <c:formatCode>General</c:formatCode>
                <c:ptCount val="6"/>
                <c:pt idx="0">
                  <c:v>8</c:v>
                </c:pt>
                <c:pt idx="1">
                  <c:v>6</c:v>
                </c:pt>
                <c:pt idx="2">
                  <c:v>4</c:v>
                </c:pt>
                <c:pt idx="3">
                  <c:v>2</c:v>
                </c:pt>
                <c:pt idx="4">
                  <c:v>3</c:v>
                </c:pt>
                <c:pt idx="5">
                  <c:v>2</c:v>
                </c:pt>
              </c:numCache>
            </c:numRef>
          </c:val>
          <c:extLst>
            <c:ext xmlns:c16="http://schemas.microsoft.com/office/drawing/2014/chart" uri="{C3380CC4-5D6E-409C-BE32-E72D297353CC}">
              <c16:uniqueId val="{00000004-94CE-4BB6-A2AB-B5F07CB05108}"/>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'2.st'!$BE$42:$BE$47</c:f>
              <c:numCache>
                <c:formatCode>General</c:formatCode>
                <c:ptCount val="6"/>
                <c:pt idx="0">
                  <c:v>12</c:v>
                </c:pt>
                <c:pt idx="1">
                  <c:v>15</c:v>
                </c:pt>
                <c:pt idx="2">
                  <c:v>15</c:v>
                </c:pt>
                <c:pt idx="3">
                  <c:v>12</c:v>
                </c:pt>
                <c:pt idx="4">
                  <c:v>14</c:v>
                </c:pt>
                <c:pt idx="5">
                  <c:v>18</c:v>
                </c:pt>
              </c:numCache>
            </c:numRef>
          </c:val>
          <c:extLst>
            <c:ext xmlns:c16="http://schemas.microsoft.com/office/drawing/2014/chart" uri="{C3380CC4-5D6E-409C-BE32-E72D297353CC}">
              <c16:uniqueId val="{00000000-026B-4121-B75F-7750158CB760}"/>
            </c:ext>
          </c:extLst>
        </c:ser>
        <c:ser>
          <c:idx val="1"/>
          <c:order val="1"/>
          <c:spPr>
            <a:solidFill>
              <a:schemeClr val="accent2">
                <a:alpha val="70000"/>
              </a:schemeClr>
            </a:solidFill>
            <a:ln>
              <a:noFill/>
            </a:ln>
            <a:effectLst/>
          </c:spPr>
          <c:invertIfNegative val="0"/>
          <c:val>
            <c:numRef>
              <c:f>'2.st'!$BF$42:$BF$47</c:f>
              <c:numCache>
                <c:formatCode>General</c:formatCode>
                <c:ptCount val="6"/>
                <c:pt idx="0">
                  <c:v>24</c:v>
                </c:pt>
                <c:pt idx="1">
                  <c:v>28</c:v>
                </c:pt>
                <c:pt idx="2">
                  <c:v>23</c:v>
                </c:pt>
                <c:pt idx="3">
                  <c:v>24</c:v>
                </c:pt>
                <c:pt idx="4">
                  <c:v>28</c:v>
                </c:pt>
                <c:pt idx="5">
                  <c:v>24</c:v>
                </c:pt>
              </c:numCache>
            </c:numRef>
          </c:val>
          <c:extLst>
            <c:ext xmlns:c16="http://schemas.microsoft.com/office/drawing/2014/chart" uri="{C3380CC4-5D6E-409C-BE32-E72D297353CC}">
              <c16:uniqueId val="{00000001-026B-4121-B75F-7750158CB760}"/>
            </c:ext>
          </c:extLst>
        </c:ser>
        <c:ser>
          <c:idx val="2"/>
          <c:order val="2"/>
          <c:spPr>
            <a:solidFill>
              <a:schemeClr val="accent3">
                <a:alpha val="70000"/>
              </a:schemeClr>
            </a:solidFill>
            <a:ln>
              <a:noFill/>
            </a:ln>
            <a:effectLst/>
          </c:spPr>
          <c:invertIfNegative val="0"/>
          <c:val>
            <c:numRef>
              <c:f>'2.st'!$BG$42:$BG$47</c:f>
              <c:numCache>
                <c:formatCode>General</c:formatCode>
                <c:ptCount val="6"/>
                <c:pt idx="0">
                  <c:v>12</c:v>
                </c:pt>
                <c:pt idx="1">
                  <c:v>7</c:v>
                </c:pt>
                <c:pt idx="2">
                  <c:v>10</c:v>
                </c:pt>
                <c:pt idx="3">
                  <c:v>11</c:v>
                </c:pt>
                <c:pt idx="4">
                  <c:v>9</c:v>
                </c:pt>
                <c:pt idx="5">
                  <c:v>7</c:v>
                </c:pt>
              </c:numCache>
            </c:numRef>
          </c:val>
          <c:extLst>
            <c:ext xmlns:c16="http://schemas.microsoft.com/office/drawing/2014/chart" uri="{C3380CC4-5D6E-409C-BE32-E72D297353CC}">
              <c16:uniqueId val="{00000002-026B-4121-B75F-7750158CB760}"/>
            </c:ext>
          </c:extLst>
        </c:ser>
        <c:ser>
          <c:idx val="3"/>
          <c:order val="3"/>
          <c:spPr>
            <a:solidFill>
              <a:schemeClr val="accent4">
                <a:alpha val="70000"/>
              </a:schemeClr>
            </a:solidFill>
            <a:ln>
              <a:noFill/>
            </a:ln>
            <a:effectLst/>
          </c:spPr>
          <c:invertIfNegative val="0"/>
          <c:val>
            <c:numRef>
              <c:f>'2.st'!$BH$42:$BH$47</c:f>
              <c:numCache>
                <c:formatCode>General</c:formatCode>
                <c:ptCount val="6"/>
                <c:pt idx="0">
                  <c:v>2</c:v>
                </c:pt>
                <c:pt idx="1">
                  <c:v>2</c:v>
                </c:pt>
                <c:pt idx="2">
                  <c:v>3</c:v>
                </c:pt>
                <c:pt idx="3">
                  <c:v>3</c:v>
                </c:pt>
                <c:pt idx="4">
                  <c:v>1</c:v>
                </c:pt>
                <c:pt idx="5">
                  <c:v>1</c:v>
                </c:pt>
              </c:numCache>
            </c:numRef>
          </c:val>
          <c:extLst>
            <c:ext xmlns:c16="http://schemas.microsoft.com/office/drawing/2014/chart" uri="{C3380CC4-5D6E-409C-BE32-E72D297353CC}">
              <c16:uniqueId val="{00000003-026B-4121-B75F-7750158CB760}"/>
            </c:ext>
          </c:extLst>
        </c:ser>
        <c:ser>
          <c:idx val="4"/>
          <c:order val="4"/>
          <c:spPr>
            <a:solidFill>
              <a:schemeClr val="accent5">
                <a:alpha val="70000"/>
              </a:schemeClr>
            </a:solidFill>
            <a:ln>
              <a:noFill/>
            </a:ln>
            <a:effectLst/>
          </c:spPr>
          <c:invertIfNegative val="0"/>
          <c:val>
            <c:numRef>
              <c:f>'2.st'!$BI$42:$BI$47</c:f>
              <c:numCache>
                <c:formatCode>General</c:formatCode>
                <c:ptCount val="6"/>
                <c:pt idx="0">
                  <c:v>4</c:v>
                </c:pt>
                <c:pt idx="1">
                  <c:v>2</c:v>
                </c:pt>
                <c:pt idx="2">
                  <c:v>3</c:v>
                </c:pt>
                <c:pt idx="3">
                  <c:v>4</c:v>
                </c:pt>
                <c:pt idx="4">
                  <c:v>2</c:v>
                </c:pt>
                <c:pt idx="5">
                  <c:v>4</c:v>
                </c:pt>
              </c:numCache>
            </c:numRef>
          </c:val>
          <c:extLst>
            <c:ext xmlns:c16="http://schemas.microsoft.com/office/drawing/2014/chart" uri="{C3380CC4-5D6E-409C-BE32-E72D297353CC}">
              <c16:uniqueId val="{00000004-026B-4121-B75F-7750158CB760}"/>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'2.st'!$BE$50:$BE$54</c:f>
              <c:numCache>
                <c:formatCode>General</c:formatCode>
                <c:ptCount val="5"/>
                <c:pt idx="0">
                  <c:v>19</c:v>
                </c:pt>
                <c:pt idx="1">
                  <c:v>16</c:v>
                </c:pt>
                <c:pt idx="2">
                  <c:v>20</c:v>
                </c:pt>
                <c:pt idx="3">
                  <c:v>10</c:v>
                </c:pt>
                <c:pt idx="4">
                  <c:v>8</c:v>
                </c:pt>
              </c:numCache>
            </c:numRef>
          </c:val>
          <c:extLst>
            <c:ext xmlns:c16="http://schemas.microsoft.com/office/drawing/2014/chart" uri="{C3380CC4-5D6E-409C-BE32-E72D297353CC}">
              <c16:uniqueId val="{00000000-F46B-40E2-A8E2-3344D188EA8B}"/>
            </c:ext>
          </c:extLst>
        </c:ser>
        <c:ser>
          <c:idx val="1"/>
          <c:order val="1"/>
          <c:spPr>
            <a:solidFill>
              <a:schemeClr val="accent2">
                <a:alpha val="70000"/>
              </a:schemeClr>
            </a:solidFill>
            <a:ln>
              <a:noFill/>
            </a:ln>
            <a:effectLst/>
          </c:spPr>
          <c:invertIfNegative val="0"/>
          <c:val>
            <c:numRef>
              <c:f>'2.st'!$BF$50:$BF$54</c:f>
              <c:numCache>
                <c:formatCode>General</c:formatCode>
                <c:ptCount val="5"/>
                <c:pt idx="0">
                  <c:v>22</c:v>
                </c:pt>
                <c:pt idx="1">
                  <c:v>19</c:v>
                </c:pt>
                <c:pt idx="2">
                  <c:v>21</c:v>
                </c:pt>
                <c:pt idx="3">
                  <c:v>14</c:v>
                </c:pt>
                <c:pt idx="4">
                  <c:v>10</c:v>
                </c:pt>
              </c:numCache>
            </c:numRef>
          </c:val>
          <c:extLst>
            <c:ext xmlns:c16="http://schemas.microsoft.com/office/drawing/2014/chart" uri="{C3380CC4-5D6E-409C-BE32-E72D297353CC}">
              <c16:uniqueId val="{00000001-F46B-40E2-A8E2-3344D188EA8B}"/>
            </c:ext>
          </c:extLst>
        </c:ser>
        <c:ser>
          <c:idx val="2"/>
          <c:order val="2"/>
          <c:spPr>
            <a:solidFill>
              <a:schemeClr val="accent3">
                <a:alpha val="70000"/>
              </a:schemeClr>
            </a:solidFill>
            <a:ln>
              <a:noFill/>
            </a:ln>
            <a:effectLst/>
          </c:spPr>
          <c:invertIfNegative val="0"/>
          <c:val>
            <c:numRef>
              <c:f>'2.st'!$BG$50:$BG$54</c:f>
              <c:numCache>
                <c:formatCode>General</c:formatCode>
                <c:ptCount val="5"/>
                <c:pt idx="0">
                  <c:v>10</c:v>
                </c:pt>
                <c:pt idx="1">
                  <c:v>8</c:v>
                </c:pt>
                <c:pt idx="2">
                  <c:v>9</c:v>
                </c:pt>
                <c:pt idx="3">
                  <c:v>13</c:v>
                </c:pt>
                <c:pt idx="4">
                  <c:v>10</c:v>
                </c:pt>
              </c:numCache>
            </c:numRef>
          </c:val>
          <c:extLst>
            <c:ext xmlns:c16="http://schemas.microsoft.com/office/drawing/2014/chart" uri="{C3380CC4-5D6E-409C-BE32-E72D297353CC}">
              <c16:uniqueId val="{00000002-F46B-40E2-A8E2-3344D188EA8B}"/>
            </c:ext>
          </c:extLst>
        </c:ser>
        <c:ser>
          <c:idx val="3"/>
          <c:order val="3"/>
          <c:spPr>
            <a:solidFill>
              <a:schemeClr val="accent4">
                <a:alpha val="70000"/>
              </a:schemeClr>
            </a:solidFill>
            <a:ln>
              <a:noFill/>
            </a:ln>
            <a:effectLst/>
          </c:spPr>
          <c:invertIfNegative val="0"/>
          <c:val>
            <c:numRef>
              <c:f>'2.st'!$BH$50:$BH$54</c:f>
              <c:numCache>
                <c:formatCode>General</c:formatCode>
                <c:ptCount val="5"/>
                <c:pt idx="0">
                  <c:v>2</c:v>
                </c:pt>
                <c:pt idx="1">
                  <c:v>4</c:v>
                </c:pt>
                <c:pt idx="2">
                  <c:v>2</c:v>
                </c:pt>
                <c:pt idx="3">
                  <c:v>3</c:v>
                </c:pt>
                <c:pt idx="4">
                  <c:v>6</c:v>
                </c:pt>
              </c:numCache>
            </c:numRef>
          </c:val>
          <c:extLst>
            <c:ext xmlns:c16="http://schemas.microsoft.com/office/drawing/2014/chart" uri="{C3380CC4-5D6E-409C-BE32-E72D297353CC}">
              <c16:uniqueId val="{00000003-F46B-40E2-A8E2-3344D188EA8B}"/>
            </c:ext>
          </c:extLst>
        </c:ser>
        <c:ser>
          <c:idx val="4"/>
          <c:order val="4"/>
          <c:spPr>
            <a:solidFill>
              <a:schemeClr val="accent5">
                <a:alpha val="70000"/>
              </a:schemeClr>
            </a:solidFill>
            <a:ln>
              <a:noFill/>
            </a:ln>
            <a:effectLst/>
          </c:spPr>
          <c:invertIfNegative val="0"/>
          <c:val>
            <c:numRef>
              <c:f>'2.st'!$BI$50:$BI$54</c:f>
              <c:numCache>
                <c:formatCode>General</c:formatCode>
                <c:ptCount val="5"/>
                <c:pt idx="0">
                  <c:v>1</c:v>
                </c:pt>
                <c:pt idx="1">
                  <c:v>6</c:v>
                </c:pt>
                <c:pt idx="2">
                  <c:v>2</c:v>
                </c:pt>
                <c:pt idx="3">
                  <c:v>13</c:v>
                </c:pt>
                <c:pt idx="4">
                  <c:v>19</c:v>
                </c:pt>
              </c:numCache>
            </c:numRef>
          </c:val>
          <c:extLst>
            <c:ext xmlns:c16="http://schemas.microsoft.com/office/drawing/2014/chart" uri="{C3380CC4-5D6E-409C-BE32-E72D297353CC}">
              <c16:uniqueId val="{00000004-F46B-40E2-A8E2-3344D188EA8B}"/>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'1+2.st'!$FH$20:$FH$25</c:f>
              <c:numCache>
                <c:formatCode>General</c:formatCode>
                <c:ptCount val="6"/>
                <c:pt idx="0">
                  <c:v>79</c:v>
                </c:pt>
                <c:pt idx="1">
                  <c:v>83</c:v>
                </c:pt>
                <c:pt idx="2">
                  <c:v>51</c:v>
                </c:pt>
                <c:pt idx="3">
                  <c:v>39</c:v>
                </c:pt>
                <c:pt idx="4">
                  <c:v>31</c:v>
                </c:pt>
                <c:pt idx="5">
                  <c:v>39</c:v>
                </c:pt>
              </c:numCache>
            </c:numRef>
          </c:val>
          <c:extLst>
            <c:ext xmlns:c16="http://schemas.microsoft.com/office/drawing/2014/chart" uri="{C3380CC4-5D6E-409C-BE32-E72D297353CC}">
              <c16:uniqueId val="{00000000-7562-46AA-8AF9-47461B56F266}"/>
            </c:ext>
          </c:extLst>
        </c:ser>
        <c:ser>
          <c:idx val="1"/>
          <c:order val="1"/>
          <c:spPr>
            <a:solidFill>
              <a:schemeClr val="accent2">
                <a:alpha val="70000"/>
              </a:schemeClr>
            </a:solidFill>
            <a:ln>
              <a:noFill/>
            </a:ln>
            <a:effectLst/>
          </c:spPr>
          <c:invertIfNegative val="0"/>
          <c:val>
            <c:numRef>
              <c:f>'1+2.st'!$FI$20:$FI$25</c:f>
              <c:numCache>
                <c:formatCode>General</c:formatCode>
                <c:ptCount val="6"/>
                <c:pt idx="0">
                  <c:v>63</c:v>
                </c:pt>
                <c:pt idx="1">
                  <c:v>65</c:v>
                </c:pt>
                <c:pt idx="2">
                  <c:v>54</c:v>
                </c:pt>
                <c:pt idx="3">
                  <c:v>63</c:v>
                </c:pt>
                <c:pt idx="4">
                  <c:v>50</c:v>
                </c:pt>
                <c:pt idx="5">
                  <c:v>81</c:v>
                </c:pt>
              </c:numCache>
            </c:numRef>
          </c:val>
          <c:extLst>
            <c:ext xmlns:c16="http://schemas.microsoft.com/office/drawing/2014/chart" uri="{C3380CC4-5D6E-409C-BE32-E72D297353CC}">
              <c16:uniqueId val="{00000001-7562-46AA-8AF9-47461B56F266}"/>
            </c:ext>
          </c:extLst>
        </c:ser>
        <c:ser>
          <c:idx val="2"/>
          <c:order val="2"/>
          <c:spPr>
            <a:solidFill>
              <a:schemeClr val="accent3">
                <a:alpha val="70000"/>
              </a:schemeClr>
            </a:solidFill>
            <a:ln>
              <a:noFill/>
            </a:ln>
            <a:effectLst/>
          </c:spPr>
          <c:invertIfNegative val="0"/>
          <c:val>
            <c:numRef>
              <c:f>'1+2.st'!$FJ$20:$FJ$25</c:f>
              <c:numCache>
                <c:formatCode>General</c:formatCode>
                <c:ptCount val="6"/>
                <c:pt idx="0">
                  <c:v>17</c:v>
                </c:pt>
                <c:pt idx="1">
                  <c:v>7</c:v>
                </c:pt>
                <c:pt idx="2">
                  <c:v>17</c:v>
                </c:pt>
                <c:pt idx="3">
                  <c:v>31</c:v>
                </c:pt>
                <c:pt idx="4">
                  <c:v>22</c:v>
                </c:pt>
                <c:pt idx="5">
                  <c:v>27</c:v>
                </c:pt>
              </c:numCache>
            </c:numRef>
          </c:val>
          <c:extLst>
            <c:ext xmlns:c16="http://schemas.microsoft.com/office/drawing/2014/chart" uri="{C3380CC4-5D6E-409C-BE32-E72D297353CC}">
              <c16:uniqueId val="{00000002-7562-46AA-8AF9-47461B56F266}"/>
            </c:ext>
          </c:extLst>
        </c:ser>
        <c:ser>
          <c:idx val="3"/>
          <c:order val="3"/>
          <c:spPr>
            <a:solidFill>
              <a:schemeClr val="accent4">
                <a:alpha val="70000"/>
              </a:schemeClr>
            </a:solidFill>
            <a:ln>
              <a:noFill/>
            </a:ln>
            <a:effectLst/>
          </c:spPr>
          <c:invertIfNegative val="0"/>
          <c:val>
            <c:numRef>
              <c:f>'1+2.st'!$FK$20:$FK$25</c:f>
              <c:numCache>
                <c:formatCode>General</c:formatCode>
                <c:ptCount val="6"/>
                <c:pt idx="0">
                  <c:v>0</c:v>
                </c:pt>
                <c:pt idx="1">
                  <c:v>1</c:v>
                </c:pt>
                <c:pt idx="2">
                  <c:v>12</c:v>
                </c:pt>
                <c:pt idx="3">
                  <c:v>19</c:v>
                </c:pt>
                <c:pt idx="4">
                  <c:v>15</c:v>
                </c:pt>
                <c:pt idx="5">
                  <c:v>8</c:v>
                </c:pt>
              </c:numCache>
            </c:numRef>
          </c:val>
          <c:extLst>
            <c:ext xmlns:c16="http://schemas.microsoft.com/office/drawing/2014/chart" uri="{C3380CC4-5D6E-409C-BE32-E72D297353CC}">
              <c16:uniqueId val="{00000003-7562-46AA-8AF9-47461B56F266}"/>
            </c:ext>
          </c:extLst>
        </c:ser>
        <c:ser>
          <c:idx val="4"/>
          <c:order val="4"/>
          <c:spPr>
            <a:solidFill>
              <a:schemeClr val="accent5">
                <a:alpha val="70000"/>
              </a:schemeClr>
            </a:solidFill>
            <a:ln>
              <a:noFill/>
            </a:ln>
            <a:effectLst/>
          </c:spPr>
          <c:invertIfNegative val="0"/>
          <c:val>
            <c:numRef>
              <c:f>'1+2.st'!$FL$20:$FL$25</c:f>
              <c:numCache>
                <c:formatCode>General</c:formatCode>
                <c:ptCount val="6"/>
                <c:pt idx="0">
                  <c:v>2</c:v>
                </c:pt>
                <c:pt idx="1">
                  <c:v>2</c:v>
                </c:pt>
                <c:pt idx="2">
                  <c:v>24</c:v>
                </c:pt>
                <c:pt idx="3">
                  <c:v>7</c:v>
                </c:pt>
                <c:pt idx="4">
                  <c:v>38</c:v>
                </c:pt>
                <c:pt idx="5">
                  <c:v>6</c:v>
                </c:pt>
              </c:numCache>
            </c:numRef>
          </c:val>
          <c:extLst>
            <c:ext xmlns:c16="http://schemas.microsoft.com/office/drawing/2014/chart" uri="{C3380CC4-5D6E-409C-BE32-E72D297353CC}">
              <c16:uniqueId val="{00000004-7562-46AA-8AF9-47461B56F266}"/>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'2.st'!$BE$57:$BE$60</c:f>
              <c:numCache>
                <c:formatCode>General</c:formatCode>
                <c:ptCount val="4"/>
                <c:pt idx="0">
                  <c:v>23</c:v>
                </c:pt>
                <c:pt idx="1">
                  <c:v>20</c:v>
                </c:pt>
                <c:pt idx="2">
                  <c:v>19</c:v>
                </c:pt>
                <c:pt idx="3">
                  <c:v>21</c:v>
                </c:pt>
              </c:numCache>
            </c:numRef>
          </c:val>
          <c:extLst>
            <c:ext xmlns:c16="http://schemas.microsoft.com/office/drawing/2014/chart" uri="{C3380CC4-5D6E-409C-BE32-E72D297353CC}">
              <c16:uniqueId val="{00000000-F473-49B6-A694-39915FEA7D09}"/>
            </c:ext>
          </c:extLst>
        </c:ser>
        <c:ser>
          <c:idx val="1"/>
          <c:order val="1"/>
          <c:spPr>
            <a:solidFill>
              <a:schemeClr val="accent2">
                <a:alpha val="70000"/>
              </a:schemeClr>
            </a:solidFill>
            <a:ln>
              <a:noFill/>
            </a:ln>
            <a:effectLst/>
          </c:spPr>
          <c:invertIfNegative val="0"/>
          <c:val>
            <c:numRef>
              <c:f>'2.st'!$BF$57:$BF$60</c:f>
              <c:numCache>
                <c:formatCode>General</c:formatCode>
                <c:ptCount val="4"/>
                <c:pt idx="0">
                  <c:v>4</c:v>
                </c:pt>
                <c:pt idx="1">
                  <c:v>6</c:v>
                </c:pt>
                <c:pt idx="2">
                  <c:v>7</c:v>
                </c:pt>
                <c:pt idx="3">
                  <c:v>3</c:v>
                </c:pt>
              </c:numCache>
            </c:numRef>
          </c:val>
          <c:extLst>
            <c:ext xmlns:c16="http://schemas.microsoft.com/office/drawing/2014/chart" uri="{C3380CC4-5D6E-409C-BE32-E72D297353CC}">
              <c16:uniqueId val="{00000001-F473-49B6-A694-39915FEA7D09}"/>
            </c:ext>
          </c:extLst>
        </c:ser>
        <c:ser>
          <c:idx val="2"/>
          <c:order val="2"/>
          <c:spPr>
            <a:solidFill>
              <a:schemeClr val="accent3">
                <a:alpha val="70000"/>
              </a:schemeClr>
            </a:solidFill>
            <a:ln>
              <a:noFill/>
            </a:ln>
            <a:effectLst/>
          </c:spPr>
          <c:invertIfNegative val="0"/>
          <c:val>
            <c:numRef>
              <c:f>'2.st'!$BG$57:$BG$60</c:f>
              <c:numCache>
                <c:formatCode>General</c:formatCode>
                <c:ptCount val="4"/>
                <c:pt idx="0">
                  <c:v>0</c:v>
                </c:pt>
                <c:pt idx="1">
                  <c:v>0</c:v>
                </c:pt>
                <c:pt idx="2">
                  <c:v>0</c:v>
                </c:pt>
                <c:pt idx="3">
                  <c:v>1</c:v>
                </c:pt>
              </c:numCache>
            </c:numRef>
          </c:val>
          <c:extLst>
            <c:ext xmlns:c16="http://schemas.microsoft.com/office/drawing/2014/chart" uri="{C3380CC4-5D6E-409C-BE32-E72D297353CC}">
              <c16:uniqueId val="{00000002-F473-49B6-A694-39915FEA7D09}"/>
            </c:ext>
          </c:extLst>
        </c:ser>
        <c:ser>
          <c:idx val="3"/>
          <c:order val="3"/>
          <c:spPr>
            <a:solidFill>
              <a:schemeClr val="accent4">
                <a:alpha val="70000"/>
              </a:schemeClr>
            </a:solidFill>
            <a:ln>
              <a:noFill/>
            </a:ln>
            <a:effectLst/>
          </c:spPr>
          <c:invertIfNegative val="0"/>
          <c:val>
            <c:numRef>
              <c:f>'2.st'!$BH$57:$BH$60</c:f>
              <c:numCache>
                <c:formatCode>General</c:formatCode>
                <c:ptCount val="4"/>
                <c:pt idx="0">
                  <c:v>1</c:v>
                </c:pt>
                <c:pt idx="1">
                  <c:v>1</c:v>
                </c:pt>
                <c:pt idx="2">
                  <c:v>1</c:v>
                </c:pt>
                <c:pt idx="3">
                  <c:v>1</c:v>
                </c:pt>
              </c:numCache>
            </c:numRef>
          </c:val>
          <c:extLst>
            <c:ext xmlns:c16="http://schemas.microsoft.com/office/drawing/2014/chart" uri="{C3380CC4-5D6E-409C-BE32-E72D297353CC}">
              <c16:uniqueId val="{00000003-F473-49B6-A694-39915FEA7D09}"/>
            </c:ext>
          </c:extLst>
        </c:ser>
        <c:ser>
          <c:idx val="4"/>
          <c:order val="4"/>
          <c:spPr>
            <a:solidFill>
              <a:schemeClr val="accent5">
                <a:alpha val="70000"/>
              </a:schemeClr>
            </a:solidFill>
            <a:ln>
              <a:noFill/>
            </a:ln>
            <a:effectLst/>
          </c:spPr>
          <c:invertIfNegative val="0"/>
          <c:val>
            <c:numRef>
              <c:f>'2.st'!$BI$57:$BI$60</c:f>
              <c:numCache>
                <c:formatCode>General</c:formatCode>
                <c:ptCount val="4"/>
                <c:pt idx="0">
                  <c:v>24</c:v>
                </c:pt>
                <c:pt idx="1">
                  <c:v>25</c:v>
                </c:pt>
                <c:pt idx="2">
                  <c:v>25</c:v>
                </c:pt>
                <c:pt idx="3">
                  <c:v>26</c:v>
                </c:pt>
              </c:numCache>
            </c:numRef>
          </c:val>
          <c:extLst>
            <c:ext xmlns:c16="http://schemas.microsoft.com/office/drawing/2014/chart" uri="{C3380CC4-5D6E-409C-BE32-E72D297353CC}">
              <c16:uniqueId val="{00000004-F473-49B6-A694-39915FEA7D09}"/>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'2.st'!$BE$82:$BE$83</c:f>
              <c:numCache>
                <c:formatCode>General</c:formatCode>
                <c:ptCount val="2"/>
                <c:pt idx="0">
                  <c:v>13</c:v>
                </c:pt>
                <c:pt idx="1">
                  <c:v>14</c:v>
                </c:pt>
              </c:numCache>
            </c:numRef>
          </c:val>
          <c:extLst>
            <c:ext xmlns:c16="http://schemas.microsoft.com/office/drawing/2014/chart" uri="{C3380CC4-5D6E-409C-BE32-E72D297353CC}">
              <c16:uniqueId val="{00000000-FA63-44D6-9E62-6BEAEE0B3BE7}"/>
            </c:ext>
          </c:extLst>
        </c:ser>
        <c:ser>
          <c:idx val="1"/>
          <c:order val="1"/>
          <c:spPr>
            <a:solidFill>
              <a:schemeClr val="accent2">
                <a:alpha val="70000"/>
              </a:schemeClr>
            </a:solidFill>
            <a:ln>
              <a:noFill/>
            </a:ln>
            <a:effectLst/>
          </c:spPr>
          <c:invertIfNegative val="0"/>
          <c:val>
            <c:numRef>
              <c:f>'2.st'!$BF$82:$BF$83</c:f>
              <c:numCache>
                <c:formatCode>General</c:formatCode>
                <c:ptCount val="2"/>
                <c:pt idx="0">
                  <c:v>26</c:v>
                </c:pt>
                <c:pt idx="1">
                  <c:v>23</c:v>
                </c:pt>
              </c:numCache>
            </c:numRef>
          </c:val>
          <c:extLst>
            <c:ext xmlns:c16="http://schemas.microsoft.com/office/drawing/2014/chart" uri="{C3380CC4-5D6E-409C-BE32-E72D297353CC}">
              <c16:uniqueId val="{00000001-FA63-44D6-9E62-6BEAEE0B3BE7}"/>
            </c:ext>
          </c:extLst>
        </c:ser>
        <c:ser>
          <c:idx val="2"/>
          <c:order val="2"/>
          <c:spPr>
            <a:solidFill>
              <a:schemeClr val="accent3">
                <a:alpha val="70000"/>
              </a:schemeClr>
            </a:solidFill>
            <a:ln>
              <a:noFill/>
            </a:ln>
            <a:effectLst/>
          </c:spPr>
          <c:invertIfNegative val="0"/>
          <c:val>
            <c:numRef>
              <c:f>'2.st'!$BG$82:$BG$83</c:f>
              <c:numCache>
                <c:formatCode>General</c:formatCode>
                <c:ptCount val="2"/>
                <c:pt idx="0">
                  <c:v>11</c:v>
                </c:pt>
                <c:pt idx="1">
                  <c:v>12</c:v>
                </c:pt>
              </c:numCache>
            </c:numRef>
          </c:val>
          <c:extLst>
            <c:ext xmlns:c16="http://schemas.microsoft.com/office/drawing/2014/chart" uri="{C3380CC4-5D6E-409C-BE32-E72D297353CC}">
              <c16:uniqueId val="{00000002-FA63-44D6-9E62-6BEAEE0B3BE7}"/>
            </c:ext>
          </c:extLst>
        </c:ser>
        <c:ser>
          <c:idx val="3"/>
          <c:order val="3"/>
          <c:spPr>
            <a:solidFill>
              <a:schemeClr val="accent4">
                <a:alpha val="70000"/>
              </a:schemeClr>
            </a:solidFill>
            <a:ln>
              <a:noFill/>
            </a:ln>
            <a:effectLst/>
          </c:spPr>
          <c:invertIfNegative val="0"/>
          <c:val>
            <c:numRef>
              <c:f>'2.st'!$BH$82:$BH$83</c:f>
              <c:numCache>
                <c:formatCode>General</c:formatCode>
                <c:ptCount val="2"/>
                <c:pt idx="0">
                  <c:v>0</c:v>
                </c:pt>
                <c:pt idx="1">
                  <c:v>1</c:v>
                </c:pt>
              </c:numCache>
            </c:numRef>
          </c:val>
          <c:extLst>
            <c:ext xmlns:c16="http://schemas.microsoft.com/office/drawing/2014/chart" uri="{C3380CC4-5D6E-409C-BE32-E72D297353CC}">
              <c16:uniqueId val="{00000005-FA63-44D6-9E62-6BEAEE0B3BE7}"/>
            </c:ext>
          </c:extLst>
        </c:ser>
        <c:ser>
          <c:idx val="4"/>
          <c:order val="4"/>
          <c:spPr>
            <a:solidFill>
              <a:schemeClr val="accent5">
                <a:alpha val="70000"/>
              </a:schemeClr>
            </a:solidFill>
            <a:ln>
              <a:noFill/>
            </a:ln>
            <a:effectLst/>
          </c:spPr>
          <c:invertIfNegative val="0"/>
          <c:val>
            <c:numRef>
              <c:f>'2.st'!$BI$82:$BI$83</c:f>
              <c:numCache>
                <c:formatCode>General</c:formatCode>
                <c:ptCount val="2"/>
                <c:pt idx="0">
                  <c:v>4</c:v>
                </c:pt>
                <c:pt idx="1">
                  <c:v>4</c:v>
                </c:pt>
              </c:numCache>
            </c:numRef>
          </c:val>
          <c:extLst>
            <c:ext xmlns:c16="http://schemas.microsoft.com/office/drawing/2014/chart" uri="{C3380CC4-5D6E-409C-BE32-E72D297353CC}">
              <c16:uniqueId val="{00000006-FA63-44D6-9E62-6BEAEE0B3BE7}"/>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cs-CZ"/>
              <a:t>Následné</a:t>
            </a:r>
            <a:r>
              <a:rPr lang="cs-CZ" baseline="0"/>
              <a:t> studium</a:t>
            </a:r>
            <a:endParaRPr lang="cs-CZ"/>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4-D971-4F5E-B0E8-F24C18D9D741}"/>
              </c:ext>
            </c:extLst>
          </c:dPt>
          <c:dPt>
            <c:idx val="4"/>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2-D971-4F5E-B0E8-F24C18D9D741}"/>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D971-4F5E-B0E8-F24C18D9D741}"/>
              </c:ext>
            </c:extLst>
          </c:dPt>
          <c:cat>
            <c:strRef>
              <c:f>'2.st'!$BD$89:$BI$89</c:f>
              <c:strCache>
                <c:ptCount val="6"/>
                <c:pt idx="0">
                  <c:v>u</c:v>
                </c:pt>
                <c:pt idx="1">
                  <c:v>u/s</c:v>
                </c:pt>
                <c:pt idx="2">
                  <c:v>s</c:v>
                </c:pt>
                <c:pt idx="3">
                  <c:v>s/g</c:v>
                </c:pt>
                <c:pt idx="4">
                  <c:v>g</c:v>
                </c:pt>
                <c:pt idx="5">
                  <c:v>n</c:v>
                </c:pt>
              </c:strCache>
            </c:strRef>
          </c:cat>
          <c:val>
            <c:numRef>
              <c:f>'2.st'!$BD$90:$BI$90</c:f>
              <c:numCache>
                <c:formatCode>0</c:formatCode>
                <c:ptCount val="6"/>
                <c:pt idx="0">
                  <c:v>5</c:v>
                </c:pt>
                <c:pt idx="1">
                  <c:v>2</c:v>
                </c:pt>
                <c:pt idx="2">
                  <c:v>34</c:v>
                </c:pt>
                <c:pt idx="3">
                  <c:v>1</c:v>
                </c:pt>
                <c:pt idx="4">
                  <c:v>4</c:v>
                </c:pt>
                <c:pt idx="5">
                  <c:v>8</c:v>
                </c:pt>
              </c:numCache>
            </c:numRef>
          </c:val>
          <c:extLst>
            <c:ext xmlns:c16="http://schemas.microsoft.com/office/drawing/2014/chart" uri="{C3380CC4-5D6E-409C-BE32-E72D297353CC}">
              <c16:uniqueId val="{00000000-D971-4F5E-B0E8-F24C18D9D741}"/>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tx1">
                    <a:lumMod val="65000"/>
                    <a:lumOff val="35000"/>
                  </a:schemeClr>
                </a:solidFill>
                <a:latin typeface="+mn-lt"/>
                <a:ea typeface="+mn-ea"/>
                <a:cs typeface="+mn-cs"/>
              </a:defRPr>
            </a:pPr>
            <a:r>
              <a:rPr lang="cs-CZ" sz="2200" baseline="0"/>
              <a:t>Splňuje škola vaše očekávání?</a:t>
            </a:r>
          </a:p>
        </c:rich>
      </c:tx>
      <c:layout/>
      <c:overlay val="0"/>
      <c:spPr>
        <a:noFill/>
        <a:ln>
          <a:noFill/>
        </a:ln>
        <a:effectLst/>
      </c:spPr>
      <c:txPr>
        <a:bodyPr rot="0" spcFirstLastPara="1" vertOverflow="ellipsis" vert="horz" wrap="square" anchor="ctr" anchorCtr="1"/>
        <a:lstStyle/>
        <a:p>
          <a:pPr>
            <a:defRPr sz="2200" b="0" i="0" u="none" strike="noStrike" kern="1200" spc="0" baseline="0">
              <a:solidFill>
                <a:schemeClr val="tx1">
                  <a:lumMod val="65000"/>
                  <a:lumOff val="35000"/>
                </a:schemeClr>
              </a:solidFill>
              <a:latin typeface="+mn-lt"/>
              <a:ea typeface="+mn-ea"/>
              <a:cs typeface="+mn-cs"/>
            </a:defRPr>
          </a:pPr>
          <a:endParaRPr lang="cs-CZ"/>
        </a:p>
      </c:txPr>
    </c:title>
    <c:autoTitleDeleted val="0"/>
    <c:plotArea>
      <c:layout>
        <c:manualLayout>
          <c:layoutTarget val="inner"/>
          <c:xMode val="edge"/>
          <c:yMode val="edge"/>
          <c:x val="0.24667076392300133"/>
          <c:y val="0.12371356325841608"/>
          <c:w val="0.4889293877809826"/>
          <c:h val="0.75743377404475554"/>
        </c:manualLayout>
      </c:layout>
      <c:doughnutChart>
        <c:varyColors val="1"/>
        <c:ser>
          <c:idx val="0"/>
          <c:order val="0"/>
          <c:tx>
            <c:strRef>
              <c:f>'1+2.st'!$CZ$82</c:f>
              <c:strCache>
                <c:ptCount val="1"/>
                <c:pt idx="0">
                  <c:v>2</c:v>
                </c:pt>
              </c:strCache>
            </c:strRef>
          </c:tx>
          <c:dPt>
            <c:idx val="0"/>
            <c:bubble3D val="0"/>
            <c:spPr>
              <a:solidFill>
                <a:schemeClr val="accent2">
                  <a:lumMod val="75000"/>
                </a:schemeClr>
              </a:solidFill>
              <a:ln w="19050">
                <a:solidFill>
                  <a:schemeClr val="lt1"/>
                </a:solidFill>
              </a:ln>
              <a:effectLst/>
            </c:spPr>
            <c:extLst>
              <c:ext xmlns:c16="http://schemas.microsoft.com/office/drawing/2014/chart" uri="{C3380CC4-5D6E-409C-BE32-E72D297353CC}">
                <c16:uniqueId val="{00000001-3FE1-4B6B-AE60-15E9A7E3FDE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E1-4B6B-AE60-15E9A7E3FDE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E1-4B6B-AE60-15E9A7E3FDE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FE1-4B6B-AE60-15E9A7E3FDE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FE1-4B6B-AE60-15E9A7E3FDEF}"/>
              </c:ext>
            </c:extLst>
          </c:dPt>
          <c:dLbls>
            <c:dLbl>
              <c:idx val="4"/>
              <c:layout>
                <c:manualLayout>
                  <c:x val="1.6382252559726963E-2"/>
                  <c:y val="-6.3324538258575196E-3"/>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FE1-4B6B-AE60-15E9A7E3FDEF}"/>
                </c:ext>
              </c:extLst>
            </c:dLbl>
            <c:spPr>
              <a:noFill/>
              <a:ln>
                <a:noFill/>
              </a:ln>
              <a:effectLst/>
            </c:spPr>
            <c:txPr>
              <a:bodyPr rot="0" spcFirstLastPara="1" vertOverflow="ellipsis" vert="horz" wrap="square" lIns="38100" tIns="19050" rIns="38100" bIns="19050" anchor="ctr" anchorCtr="1">
                <a:spAutoFit/>
              </a:bodyPr>
              <a:lstStyle/>
              <a:p>
                <a:pPr>
                  <a:defRPr sz="2500" b="0" i="0" u="none" strike="noStrike" kern="1200" baseline="0">
                    <a:solidFill>
                      <a:schemeClr val="tx1">
                        <a:lumMod val="75000"/>
                        <a:lumOff val="25000"/>
                      </a:schemeClr>
                    </a:solidFill>
                    <a:latin typeface="+mn-lt"/>
                    <a:ea typeface="+mn-ea"/>
                    <a:cs typeface="+mn-cs"/>
                  </a:defRPr>
                </a:pPr>
                <a:endParaRPr lang="cs-CZ"/>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'1+2.st'!$FH$81:$FL$81</c:f>
              <c:strCache>
                <c:ptCount val="5"/>
                <c:pt idx="0">
                  <c:v>ANO</c:v>
                </c:pt>
                <c:pt idx="1">
                  <c:v>SPÍŠE ANO</c:v>
                </c:pt>
                <c:pt idx="2">
                  <c:v>SPÍŠE NE</c:v>
                </c:pt>
                <c:pt idx="3">
                  <c:v>NE</c:v>
                </c:pt>
                <c:pt idx="4">
                  <c:v>NEVÍM</c:v>
                </c:pt>
              </c:strCache>
            </c:strRef>
          </c:cat>
          <c:val>
            <c:numRef>
              <c:f>'1+2.st'!$FN$82:$FR$82</c:f>
              <c:numCache>
                <c:formatCode>0%</c:formatCode>
                <c:ptCount val="5"/>
                <c:pt idx="0">
                  <c:v>0.2709677419354839</c:v>
                </c:pt>
                <c:pt idx="1">
                  <c:v>0.50967741935483868</c:v>
                </c:pt>
                <c:pt idx="2">
                  <c:v>0.17419354838709677</c:v>
                </c:pt>
                <c:pt idx="3">
                  <c:v>2.5806451612903226E-2</c:v>
                </c:pt>
                <c:pt idx="4">
                  <c:v>1.935483870967742E-2</c:v>
                </c:pt>
              </c:numCache>
            </c:numRef>
          </c:val>
          <c:extLst>
            <c:ext xmlns:c16="http://schemas.microsoft.com/office/drawing/2014/chart" uri="{C3380CC4-5D6E-409C-BE32-E72D297353CC}">
              <c16:uniqueId val="{0000000A-3FE1-4B6B-AE60-15E9A7E3FDEF}"/>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layout>
        <c:manualLayout>
          <c:xMode val="edge"/>
          <c:yMode val="edge"/>
          <c:x val="0.25373249845475798"/>
          <c:y val="0.89050106995200795"/>
          <c:w val="0.52802977614146351"/>
          <c:h val="9.6834022396276989E-2"/>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'1+2.st'!$FH$28:$FH$32</c:f>
              <c:numCache>
                <c:formatCode>General</c:formatCode>
                <c:ptCount val="5"/>
                <c:pt idx="0">
                  <c:v>100</c:v>
                </c:pt>
                <c:pt idx="1">
                  <c:v>62</c:v>
                </c:pt>
                <c:pt idx="2">
                  <c:v>33</c:v>
                </c:pt>
                <c:pt idx="3">
                  <c:v>70</c:v>
                </c:pt>
                <c:pt idx="4">
                  <c:v>77</c:v>
                </c:pt>
              </c:numCache>
            </c:numRef>
          </c:val>
          <c:extLst>
            <c:ext xmlns:c16="http://schemas.microsoft.com/office/drawing/2014/chart" uri="{C3380CC4-5D6E-409C-BE32-E72D297353CC}">
              <c16:uniqueId val="{00000000-9082-4ABC-9E0B-D834520AD73A}"/>
            </c:ext>
          </c:extLst>
        </c:ser>
        <c:ser>
          <c:idx val="1"/>
          <c:order val="1"/>
          <c:spPr>
            <a:solidFill>
              <a:schemeClr val="accent2">
                <a:alpha val="70000"/>
              </a:schemeClr>
            </a:solidFill>
            <a:ln>
              <a:noFill/>
            </a:ln>
            <a:effectLst/>
          </c:spPr>
          <c:invertIfNegative val="0"/>
          <c:val>
            <c:numRef>
              <c:f>'1+2.st'!$FI$28:$FI$32</c:f>
              <c:numCache>
                <c:formatCode>General</c:formatCode>
                <c:ptCount val="5"/>
                <c:pt idx="0">
                  <c:v>51</c:v>
                </c:pt>
                <c:pt idx="1">
                  <c:v>79</c:v>
                </c:pt>
                <c:pt idx="2">
                  <c:v>75</c:v>
                </c:pt>
                <c:pt idx="3">
                  <c:v>70</c:v>
                </c:pt>
                <c:pt idx="4">
                  <c:v>48</c:v>
                </c:pt>
              </c:numCache>
            </c:numRef>
          </c:val>
          <c:extLst>
            <c:ext xmlns:c16="http://schemas.microsoft.com/office/drawing/2014/chart" uri="{C3380CC4-5D6E-409C-BE32-E72D297353CC}">
              <c16:uniqueId val="{00000001-9082-4ABC-9E0B-D834520AD73A}"/>
            </c:ext>
          </c:extLst>
        </c:ser>
        <c:ser>
          <c:idx val="2"/>
          <c:order val="2"/>
          <c:spPr>
            <a:solidFill>
              <a:schemeClr val="accent3">
                <a:alpha val="70000"/>
              </a:schemeClr>
            </a:solidFill>
            <a:ln>
              <a:noFill/>
            </a:ln>
            <a:effectLst/>
          </c:spPr>
          <c:invertIfNegative val="0"/>
          <c:val>
            <c:numRef>
              <c:f>'1+2.st'!$FJ$28:$FJ$32</c:f>
              <c:numCache>
                <c:formatCode>General</c:formatCode>
                <c:ptCount val="5"/>
                <c:pt idx="0">
                  <c:v>7</c:v>
                </c:pt>
                <c:pt idx="1">
                  <c:v>12</c:v>
                </c:pt>
                <c:pt idx="2">
                  <c:v>25</c:v>
                </c:pt>
                <c:pt idx="3">
                  <c:v>8</c:v>
                </c:pt>
                <c:pt idx="4">
                  <c:v>11</c:v>
                </c:pt>
              </c:numCache>
            </c:numRef>
          </c:val>
          <c:extLst>
            <c:ext xmlns:c16="http://schemas.microsoft.com/office/drawing/2014/chart" uri="{C3380CC4-5D6E-409C-BE32-E72D297353CC}">
              <c16:uniqueId val="{00000002-9082-4ABC-9E0B-D834520AD73A}"/>
            </c:ext>
          </c:extLst>
        </c:ser>
        <c:ser>
          <c:idx val="3"/>
          <c:order val="3"/>
          <c:spPr>
            <a:solidFill>
              <a:schemeClr val="accent4">
                <a:alpha val="70000"/>
              </a:schemeClr>
            </a:solidFill>
            <a:ln>
              <a:noFill/>
            </a:ln>
            <a:effectLst/>
          </c:spPr>
          <c:invertIfNegative val="0"/>
          <c:val>
            <c:numRef>
              <c:f>'1+2.st'!$FK$28:$FK$32</c:f>
              <c:numCache>
                <c:formatCode>General</c:formatCode>
                <c:ptCount val="5"/>
                <c:pt idx="0">
                  <c:v>2</c:v>
                </c:pt>
                <c:pt idx="1">
                  <c:v>6</c:v>
                </c:pt>
                <c:pt idx="2">
                  <c:v>7</c:v>
                </c:pt>
                <c:pt idx="3">
                  <c:v>4</c:v>
                </c:pt>
                <c:pt idx="4">
                  <c:v>0</c:v>
                </c:pt>
              </c:numCache>
            </c:numRef>
          </c:val>
          <c:extLst>
            <c:ext xmlns:c16="http://schemas.microsoft.com/office/drawing/2014/chart" uri="{C3380CC4-5D6E-409C-BE32-E72D297353CC}">
              <c16:uniqueId val="{00000003-9082-4ABC-9E0B-D834520AD73A}"/>
            </c:ext>
          </c:extLst>
        </c:ser>
        <c:ser>
          <c:idx val="4"/>
          <c:order val="4"/>
          <c:spPr>
            <a:solidFill>
              <a:schemeClr val="accent5">
                <a:alpha val="70000"/>
              </a:schemeClr>
            </a:solidFill>
            <a:ln>
              <a:noFill/>
            </a:ln>
            <a:effectLst/>
          </c:spPr>
          <c:invertIfNegative val="0"/>
          <c:val>
            <c:numRef>
              <c:f>'1+2.st'!$FL$28:$FL$32</c:f>
              <c:numCache>
                <c:formatCode>General</c:formatCode>
                <c:ptCount val="5"/>
                <c:pt idx="0">
                  <c:v>1</c:v>
                </c:pt>
                <c:pt idx="1">
                  <c:v>2</c:v>
                </c:pt>
                <c:pt idx="2">
                  <c:v>19</c:v>
                </c:pt>
                <c:pt idx="3">
                  <c:v>9</c:v>
                </c:pt>
                <c:pt idx="4">
                  <c:v>21</c:v>
                </c:pt>
              </c:numCache>
            </c:numRef>
          </c:val>
          <c:extLst>
            <c:ext xmlns:c16="http://schemas.microsoft.com/office/drawing/2014/chart" uri="{C3380CC4-5D6E-409C-BE32-E72D297353CC}">
              <c16:uniqueId val="{00000004-9082-4ABC-9E0B-D834520AD73A}"/>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'1+2.st'!$FH$34:$FH$39</c:f>
              <c:numCache>
                <c:formatCode>General</c:formatCode>
                <c:ptCount val="6"/>
                <c:pt idx="0">
                  <c:v>26</c:v>
                </c:pt>
                <c:pt idx="1">
                  <c:v>11</c:v>
                </c:pt>
                <c:pt idx="2">
                  <c:v>6</c:v>
                </c:pt>
                <c:pt idx="3">
                  <c:v>1</c:v>
                </c:pt>
                <c:pt idx="4">
                  <c:v>5</c:v>
                </c:pt>
                <c:pt idx="5">
                  <c:v>1</c:v>
                </c:pt>
              </c:numCache>
            </c:numRef>
          </c:val>
          <c:extLst>
            <c:ext xmlns:c16="http://schemas.microsoft.com/office/drawing/2014/chart" uri="{C3380CC4-5D6E-409C-BE32-E72D297353CC}">
              <c16:uniqueId val="{00000000-7098-4CDE-85A5-0FF54BD89800}"/>
            </c:ext>
          </c:extLst>
        </c:ser>
        <c:ser>
          <c:idx val="1"/>
          <c:order val="1"/>
          <c:spPr>
            <a:solidFill>
              <a:schemeClr val="accent2">
                <a:alpha val="70000"/>
              </a:schemeClr>
            </a:solidFill>
            <a:ln>
              <a:noFill/>
            </a:ln>
            <a:effectLst/>
          </c:spPr>
          <c:invertIfNegative val="0"/>
          <c:val>
            <c:numRef>
              <c:f>'1+2.st'!$FI$34:$FI$39</c:f>
              <c:numCache>
                <c:formatCode>General</c:formatCode>
                <c:ptCount val="6"/>
                <c:pt idx="0">
                  <c:v>42</c:v>
                </c:pt>
                <c:pt idx="1">
                  <c:v>25</c:v>
                </c:pt>
                <c:pt idx="2">
                  <c:v>20</c:v>
                </c:pt>
                <c:pt idx="3">
                  <c:v>6</c:v>
                </c:pt>
                <c:pt idx="4">
                  <c:v>9</c:v>
                </c:pt>
                <c:pt idx="5">
                  <c:v>3</c:v>
                </c:pt>
              </c:numCache>
            </c:numRef>
          </c:val>
          <c:extLst>
            <c:ext xmlns:c16="http://schemas.microsoft.com/office/drawing/2014/chart" uri="{C3380CC4-5D6E-409C-BE32-E72D297353CC}">
              <c16:uniqueId val="{00000001-7098-4CDE-85A5-0FF54BD89800}"/>
            </c:ext>
          </c:extLst>
        </c:ser>
        <c:ser>
          <c:idx val="2"/>
          <c:order val="2"/>
          <c:spPr>
            <a:solidFill>
              <a:schemeClr val="accent3">
                <a:alpha val="70000"/>
              </a:schemeClr>
            </a:solidFill>
            <a:ln>
              <a:noFill/>
            </a:ln>
            <a:effectLst/>
          </c:spPr>
          <c:invertIfNegative val="0"/>
          <c:val>
            <c:numRef>
              <c:f>'1+2.st'!$FJ$34:$FJ$39</c:f>
              <c:numCache>
                <c:formatCode>General</c:formatCode>
                <c:ptCount val="6"/>
                <c:pt idx="0">
                  <c:v>48</c:v>
                </c:pt>
                <c:pt idx="1">
                  <c:v>59</c:v>
                </c:pt>
                <c:pt idx="2">
                  <c:v>49</c:v>
                </c:pt>
                <c:pt idx="3">
                  <c:v>46</c:v>
                </c:pt>
                <c:pt idx="4">
                  <c:v>49</c:v>
                </c:pt>
                <c:pt idx="5">
                  <c:v>46</c:v>
                </c:pt>
              </c:numCache>
            </c:numRef>
          </c:val>
          <c:extLst>
            <c:ext xmlns:c16="http://schemas.microsoft.com/office/drawing/2014/chart" uri="{C3380CC4-5D6E-409C-BE32-E72D297353CC}">
              <c16:uniqueId val="{00000002-7098-4CDE-85A5-0FF54BD89800}"/>
            </c:ext>
          </c:extLst>
        </c:ser>
        <c:ser>
          <c:idx val="3"/>
          <c:order val="3"/>
          <c:spPr>
            <a:solidFill>
              <a:schemeClr val="accent4">
                <a:alpha val="70000"/>
              </a:schemeClr>
            </a:solidFill>
            <a:ln>
              <a:noFill/>
            </a:ln>
            <a:effectLst/>
          </c:spPr>
          <c:invertIfNegative val="0"/>
          <c:val>
            <c:numRef>
              <c:f>'1+2.st'!$FK$34:$FK$39</c:f>
              <c:numCache>
                <c:formatCode>General</c:formatCode>
                <c:ptCount val="6"/>
                <c:pt idx="0">
                  <c:v>26</c:v>
                </c:pt>
                <c:pt idx="1">
                  <c:v>48</c:v>
                </c:pt>
                <c:pt idx="2">
                  <c:v>78</c:v>
                </c:pt>
                <c:pt idx="3">
                  <c:v>102</c:v>
                </c:pt>
                <c:pt idx="4">
                  <c:v>87</c:v>
                </c:pt>
                <c:pt idx="5">
                  <c:v>100</c:v>
                </c:pt>
              </c:numCache>
            </c:numRef>
          </c:val>
          <c:extLst>
            <c:ext xmlns:c16="http://schemas.microsoft.com/office/drawing/2014/chart" uri="{C3380CC4-5D6E-409C-BE32-E72D297353CC}">
              <c16:uniqueId val="{00000003-7098-4CDE-85A5-0FF54BD89800}"/>
            </c:ext>
          </c:extLst>
        </c:ser>
        <c:ser>
          <c:idx val="4"/>
          <c:order val="4"/>
          <c:spPr>
            <a:solidFill>
              <a:schemeClr val="accent5">
                <a:alpha val="70000"/>
              </a:schemeClr>
            </a:solidFill>
            <a:ln>
              <a:noFill/>
            </a:ln>
            <a:effectLst/>
          </c:spPr>
          <c:invertIfNegative val="0"/>
          <c:val>
            <c:numRef>
              <c:f>'1+2.st'!$FL$34:$FL$39</c:f>
              <c:numCache>
                <c:formatCode>General</c:formatCode>
                <c:ptCount val="6"/>
                <c:pt idx="0">
                  <c:v>18</c:v>
                </c:pt>
                <c:pt idx="1">
                  <c:v>14</c:v>
                </c:pt>
                <c:pt idx="2">
                  <c:v>7</c:v>
                </c:pt>
                <c:pt idx="3">
                  <c:v>6</c:v>
                </c:pt>
                <c:pt idx="4">
                  <c:v>9</c:v>
                </c:pt>
                <c:pt idx="5">
                  <c:v>5</c:v>
                </c:pt>
              </c:numCache>
            </c:numRef>
          </c:val>
          <c:extLst>
            <c:ext xmlns:c16="http://schemas.microsoft.com/office/drawing/2014/chart" uri="{C3380CC4-5D6E-409C-BE32-E72D297353CC}">
              <c16:uniqueId val="{00000005-7098-4CDE-85A5-0FF54BD89800}"/>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'1+2.st'!$FH$42:$FH$47</c:f>
              <c:numCache>
                <c:formatCode>General</c:formatCode>
                <c:ptCount val="6"/>
                <c:pt idx="0">
                  <c:v>43</c:v>
                </c:pt>
                <c:pt idx="1">
                  <c:v>55</c:v>
                </c:pt>
                <c:pt idx="2">
                  <c:v>49</c:v>
                </c:pt>
                <c:pt idx="3">
                  <c:v>51</c:v>
                </c:pt>
                <c:pt idx="4">
                  <c:v>45</c:v>
                </c:pt>
                <c:pt idx="5">
                  <c:v>59</c:v>
                </c:pt>
              </c:numCache>
            </c:numRef>
          </c:val>
          <c:extLst>
            <c:ext xmlns:c16="http://schemas.microsoft.com/office/drawing/2014/chart" uri="{C3380CC4-5D6E-409C-BE32-E72D297353CC}">
              <c16:uniqueId val="{00000000-0662-491B-A492-E2E4DA477687}"/>
            </c:ext>
          </c:extLst>
        </c:ser>
        <c:ser>
          <c:idx val="1"/>
          <c:order val="1"/>
          <c:spPr>
            <a:solidFill>
              <a:schemeClr val="accent2">
                <a:alpha val="70000"/>
              </a:schemeClr>
            </a:solidFill>
            <a:ln>
              <a:noFill/>
            </a:ln>
            <a:effectLst/>
          </c:spPr>
          <c:invertIfNegative val="0"/>
          <c:val>
            <c:numRef>
              <c:f>'1+2.st'!$FI$42:$FI$47</c:f>
              <c:numCache>
                <c:formatCode>General</c:formatCode>
                <c:ptCount val="6"/>
                <c:pt idx="0">
                  <c:v>72</c:v>
                </c:pt>
                <c:pt idx="1">
                  <c:v>68</c:v>
                </c:pt>
                <c:pt idx="2">
                  <c:v>61</c:v>
                </c:pt>
                <c:pt idx="3">
                  <c:v>65</c:v>
                </c:pt>
                <c:pt idx="4">
                  <c:v>63</c:v>
                </c:pt>
                <c:pt idx="5">
                  <c:v>74</c:v>
                </c:pt>
              </c:numCache>
            </c:numRef>
          </c:val>
          <c:extLst>
            <c:ext xmlns:c16="http://schemas.microsoft.com/office/drawing/2014/chart" uri="{C3380CC4-5D6E-409C-BE32-E72D297353CC}">
              <c16:uniqueId val="{00000001-0662-491B-A492-E2E4DA477687}"/>
            </c:ext>
          </c:extLst>
        </c:ser>
        <c:ser>
          <c:idx val="2"/>
          <c:order val="2"/>
          <c:spPr>
            <a:solidFill>
              <a:schemeClr val="accent3">
                <a:alpha val="70000"/>
              </a:schemeClr>
            </a:solidFill>
            <a:ln>
              <a:noFill/>
            </a:ln>
            <a:effectLst/>
          </c:spPr>
          <c:invertIfNegative val="0"/>
          <c:val>
            <c:numRef>
              <c:f>'1+2.st'!$FJ$42:$FJ$47</c:f>
              <c:numCache>
                <c:formatCode>General</c:formatCode>
                <c:ptCount val="6"/>
                <c:pt idx="0">
                  <c:v>33</c:v>
                </c:pt>
                <c:pt idx="1">
                  <c:v>28</c:v>
                </c:pt>
                <c:pt idx="2">
                  <c:v>31</c:v>
                </c:pt>
                <c:pt idx="3">
                  <c:v>31</c:v>
                </c:pt>
                <c:pt idx="4">
                  <c:v>28</c:v>
                </c:pt>
                <c:pt idx="5">
                  <c:v>17</c:v>
                </c:pt>
              </c:numCache>
            </c:numRef>
          </c:val>
          <c:extLst>
            <c:ext xmlns:c16="http://schemas.microsoft.com/office/drawing/2014/chart" uri="{C3380CC4-5D6E-409C-BE32-E72D297353CC}">
              <c16:uniqueId val="{00000002-0662-491B-A492-E2E4DA477687}"/>
            </c:ext>
          </c:extLst>
        </c:ser>
        <c:ser>
          <c:idx val="3"/>
          <c:order val="3"/>
          <c:spPr>
            <a:solidFill>
              <a:schemeClr val="accent4">
                <a:alpha val="70000"/>
              </a:schemeClr>
            </a:solidFill>
            <a:ln>
              <a:noFill/>
            </a:ln>
            <a:effectLst/>
          </c:spPr>
          <c:invertIfNegative val="0"/>
          <c:val>
            <c:numRef>
              <c:f>'1+2.st'!$FK$42:$FK$47</c:f>
              <c:numCache>
                <c:formatCode>General</c:formatCode>
                <c:ptCount val="6"/>
                <c:pt idx="0">
                  <c:v>6</c:v>
                </c:pt>
                <c:pt idx="1">
                  <c:v>4</c:v>
                </c:pt>
                <c:pt idx="2">
                  <c:v>8</c:v>
                </c:pt>
                <c:pt idx="3">
                  <c:v>6</c:v>
                </c:pt>
                <c:pt idx="4">
                  <c:v>4</c:v>
                </c:pt>
                <c:pt idx="5">
                  <c:v>2</c:v>
                </c:pt>
              </c:numCache>
            </c:numRef>
          </c:val>
          <c:extLst>
            <c:ext xmlns:c16="http://schemas.microsoft.com/office/drawing/2014/chart" uri="{C3380CC4-5D6E-409C-BE32-E72D297353CC}">
              <c16:uniqueId val="{00000003-0662-491B-A492-E2E4DA477687}"/>
            </c:ext>
          </c:extLst>
        </c:ser>
        <c:ser>
          <c:idx val="4"/>
          <c:order val="4"/>
          <c:spPr>
            <a:solidFill>
              <a:schemeClr val="accent5">
                <a:alpha val="70000"/>
              </a:schemeClr>
            </a:solidFill>
            <a:ln>
              <a:noFill/>
            </a:ln>
            <a:effectLst/>
          </c:spPr>
          <c:invertIfNegative val="0"/>
          <c:val>
            <c:numRef>
              <c:f>'1+2.st'!$FL$42:$FL$47</c:f>
              <c:numCache>
                <c:formatCode>General</c:formatCode>
                <c:ptCount val="6"/>
                <c:pt idx="0">
                  <c:v>5</c:v>
                </c:pt>
                <c:pt idx="1">
                  <c:v>4</c:v>
                </c:pt>
                <c:pt idx="2">
                  <c:v>12</c:v>
                </c:pt>
                <c:pt idx="3">
                  <c:v>8</c:v>
                </c:pt>
                <c:pt idx="4">
                  <c:v>19</c:v>
                </c:pt>
                <c:pt idx="5">
                  <c:v>9</c:v>
                </c:pt>
              </c:numCache>
            </c:numRef>
          </c:val>
          <c:extLst>
            <c:ext xmlns:c16="http://schemas.microsoft.com/office/drawing/2014/chart" uri="{C3380CC4-5D6E-409C-BE32-E72D297353CC}">
              <c16:uniqueId val="{00000004-0662-491B-A492-E2E4DA477687}"/>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'1+2.st'!$FH$50:$FH$54</c:f>
              <c:numCache>
                <c:formatCode>General</c:formatCode>
                <c:ptCount val="5"/>
                <c:pt idx="0">
                  <c:v>68</c:v>
                </c:pt>
                <c:pt idx="1">
                  <c:v>49</c:v>
                </c:pt>
                <c:pt idx="2">
                  <c:v>65</c:v>
                </c:pt>
                <c:pt idx="3">
                  <c:v>31</c:v>
                </c:pt>
                <c:pt idx="4">
                  <c:v>22</c:v>
                </c:pt>
              </c:numCache>
            </c:numRef>
          </c:val>
          <c:extLst>
            <c:ext xmlns:c16="http://schemas.microsoft.com/office/drawing/2014/chart" uri="{C3380CC4-5D6E-409C-BE32-E72D297353CC}">
              <c16:uniqueId val="{00000000-CCE9-4D62-812D-9A884C5CF31B}"/>
            </c:ext>
          </c:extLst>
        </c:ser>
        <c:ser>
          <c:idx val="1"/>
          <c:order val="1"/>
          <c:spPr>
            <a:solidFill>
              <a:schemeClr val="accent2">
                <a:alpha val="70000"/>
              </a:schemeClr>
            </a:solidFill>
            <a:ln>
              <a:noFill/>
            </a:ln>
            <a:effectLst/>
          </c:spPr>
          <c:invertIfNegative val="0"/>
          <c:val>
            <c:numRef>
              <c:f>'1+2.st'!$FI$50:$FI$54</c:f>
              <c:numCache>
                <c:formatCode>General</c:formatCode>
                <c:ptCount val="5"/>
                <c:pt idx="0">
                  <c:v>62</c:v>
                </c:pt>
                <c:pt idx="1">
                  <c:v>62</c:v>
                </c:pt>
                <c:pt idx="2">
                  <c:v>60</c:v>
                </c:pt>
                <c:pt idx="3">
                  <c:v>45</c:v>
                </c:pt>
                <c:pt idx="4">
                  <c:v>30</c:v>
                </c:pt>
              </c:numCache>
            </c:numRef>
          </c:val>
          <c:extLst>
            <c:ext xmlns:c16="http://schemas.microsoft.com/office/drawing/2014/chart" uri="{C3380CC4-5D6E-409C-BE32-E72D297353CC}">
              <c16:uniqueId val="{00000001-CCE9-4D62-812D-9A884C5CF31B}"/>
            </c:ext>
          </c:extLst>
        </c:ser>
        <c:ser>
          <c:idx val="2"/>
          <c:order val="2"/>
          <c:spPr>
            <a:solidFill>
              <a:schemeClr val="accent3">
                <a:alpha val="70000"/>
              </a:schemeClr>
            </a:solidFill>
            <a:ln>
              <a:noFill/>
            </a:ln>
            <a:effectLst/>
          </c:spPr>
          <c:invertIfNegative val="0"/>
          <c:val>
            <c:numRef>
              <c:f>'1+2.st'!$FJ$50:$FJ$54</c:f>
              <c:numCache>
                <c:formatCode>General</c:formatCode>
                <c:ptCount val="5"/>
                <c:pt idx="0">
                  <c:v>25</c:v>
                </c:pt>
                <c:pt idx="1">
                  <c:v>29</c:v>
                </c:pt>
                <c:pt idx="2">
                  <c:v>24</c:v>
                </c:pt>
                <c:pt idx="3">
                  <c:v>37</c:v>
                </c:pt>
                <c:pt idx="4">
                  <c:v>44</c:v>
                </c:pt>
              </c:numCache>
            </c:numRef>
          </c:val>
          <c:extLst>
            <c:ext xmlns:c16="http://schemas.microsoft.com/office/drawing/2014/chart" uri="{C3380CC4-5D6E-409C-BE32-E72D297353CC}">
              <c16:uniqueId val="{00000002-CCE9-4D62-812D-9A884C5CF31B}"/>
            </c:ext>
          </c:extLst>
        </c:ser>
        <c:ser>
          <c:idx val="3"/>
          <c:order val="3"/>
          <c:spPr>
            <a:solidFill>
              <a:schemeClr val="accent4">
                <a:alpha val="70000"/>
              </a:schemeClr>
            </a:solidFill>
            <a:ln>
              <a:noFill/>
            </a:ln>
            <a:effectLst/>
          </c:spPr>
          <c:invertIfNegative val="0"/>
          <c:val>
            <c:numRef>
              <c:f>'1+2.st'!$FK$50:$FK$54</c:f>
              <c:numCache>
                <c:formatCode>General</c:formatCode>
                <c:ptCount val="5"/>
                <c:pt idx="0">
                  <c:v>3</c:v>
                </c:pt>
                <c:pt idx="1">
                  <c:v>5</c:v>
                </c:pt>
                <c:pt idx="2">
                  <c:v>2</c:v>
                </c:pt>
                <c:pt idx="3">
                  <c:v>11</c:v>
                </c:pt>
                <c:pt idx="4">
                  <c:v>21</c:v>
                </c:pt>
              </c:numCache>
            </c:numRef>
          </c:val>
          <c:extLst>
            <c:ext xmlns:c16="http://schemas.microsoft.com/office/drawing/2014/chart" uri="{C3380CC4-5D6E-409C-BE32-E72D297353CC}">
              <c16:uniqueId val="{00000003-CCE9-4D62-812D-9A884C5CF31B}"/>
            </c:ext>
          </c:extLst>
        </c:ser>
        <c:ser>
          <c:idx val="4"/>
          <c:order val="4"/>
          <c:spPr>
            <a:solidFill>
              <a:schemeClr val="accent5">
                <a:alpha val="70000"/>
              </a:schemeClr>
            </a:solidFill>
            <a:ln>
              <a:noFill/>
            </a:ln>
            <a:effectLst/>
          </c:spPr>
          <c:invertIfNegative val="0"/>
          <c:val>
            <c:numRef>
              <c:f>'1+2.st'!$FL$50:$FL$54</c:f>
              <c:numCache>
                <c:formatCode>General</c:formatCode>
                <c:ptCount val="5"/>
                <c:pt idx="0">
                  <c:v>2</c:v>
                </c:pt>
                <c:pt idx="1">
                  <c:v>13</c:v>
                </c:pt>
                <c:pt idx="2">
                  <c:v>8</c:v>
                </c:pt>
                <c:pt idx="3">
                  <c:v>33</c:v>
                </c:pt>
                <c:pt idx="4">
                  <c:v>40</c:v>
                </c:pt>
              </c:numCache>
            </c:numRef>
          </c:val>
          <c:extLst>
            <c:ext xmlns:c16="http://schemas.microsoft.com/office/drawing/2014/chart" uri="{C3380CC4-5D6E-409C-BE32-E72D297353CC}">
              <c16:uniqueId val="{00000004-CCE9-4D62-812D-9A884C5CF31B}"/>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'1+2.st'!$FH$57:$FH$60</c:f>
              <c:numCache>
                <c:formatCode>General</c:formatCode>
                <c:ptCount val="4"/>
                <c:pt idx="0">
                  <c:v>91</c:v>
                </c:pt>
                <c:pt idx="1">
                  <c:v>72</c:v>
                </c:pt>
                <c:pt idx="2">
                  <c:v>75</c:v>
                </c:pt>
                <c:pt idx="3">
                  <c:v>79</c:v>
                </c:pt>
              </c:numCache>
            </c:numRef>
          </c:val>
          <c:extLst>
            <c:ext xmlns:c16="http://schemas.microsoft.com/office/drawing/2014/chart" uri="{C3380CC4-5D6E-409C-BE32-E72D297353CC}">
              <c16:uniqueId val="{00000000-E99B-4773-88E8-CAAF1E4E8C10}"/>
            </c:ext>
          </c:extLst>
        </c:ser>
        <c:ser>
          <c:idx val="1"/>
          <c:order val="1"/>
          <c:spPr>
            <a:solidFill>
              <a:schemeClr val="accent2">
                <a:alpha val="70000"/>
              </a:schemeClr>
            </a:solidFill>
            <a:ln>
              <a:noFill/>
            </a:ln>
            <a:effectLst/>
          </c:spPr>
          <c:invertIfNegative val="0"/>
          <c:val>
            <c:numRef>
              <c:f>'1+2.st'!$FI$57:$FI$60</c:f>
              <c:numCache>
                <c:formatCode>General</c:formatCode>
                <c:ptCount val="4"/>
                <c:pt idx="0">
                  <c:v>22</c:v>
                </c:pt>
                <c:pt idx="1">
                  <c:v>30</c:v>
                </c:pt>
                <c:pt idx="2">
                  <c:v>32</c:v>
                </c:pt>
                <c:pt idx="3">
                  <c:v>30</c:v>
                </c:pt>
              </c:numCache>
            </c:numRef>
          </c:val>
          <c:extLst>
            <c:ext xmlns:c16="http://schemas.microsoft.com/office/drawing/2014/chart" uri="{C3380CC4-5D6E-409C-BE32-E72D297353CC}">
              <c16:uniqueId val="{00000001-E99B-4773-88E8-CAAF1E4E8C10}"/>
            </c:ext>
          </c:extLst>
        </c:ser>
        <c:ser>
          <c:idx val="2"/>
          <c:order val="2"/>
          <c:spPr>
            <a:solidFill>
              <a:schemeClr val="accent3">
                <a:alpha val="70000"/>
              </a:schemeClr>
            </a:solidFill>
            <a:ln>
              <a:noFill/>
            </a:ln>
            <a:effectLst/>
          </c:spPr>
          <c:invertIfNegative val="0"/>
          <c:val>
            <c:numRef>
              <c:f>'1+2.st'!$FJ$57:$FJ$60</c:f>
              <c:numCache>
                <c:formatCode>General</c:formatCode>
                <c:ptCount val="4"/>
                <c:pt idx="0">
                  <c:v>2</c:v>
                </c:pt>
                <c:pt idx="1">
                  <c:v>5</c:v>
                </c:pt>
                <c:pt idx="2">
                  <c:v>5</c:v>
                </c:pt>
                <c:pt idx="3">
                  <c:v>3</c:v>
                </c:pt>
              </c:numCache>
            </c:numRef>
          </c:val>
          <c:extLst>
            <c:ext xmlns:c16="http://schemas.microsoft.com/office/drawing/2014/chart" uri="{C3380CC4-5D6E-409C-BE32-E72D297353CC}">
              <c16:uniqueId val="{00000002-E99B-4773-88E8-CAAF1E4E8C10}"/>
            </c:ext>
          </c:extLst>
        </c:ser>
        <c:ser>
          <c:idx val="3"/>
          <c:order val="3"/>
          <c:spPr>
            <a:solidFill>
              <a:schemeClr val="accent4">
                <a:alpha val="70000"/>
              </a:schemeClr>
            </a:solidFill>
            <a:ln>
              <a:noFill/>
            </a:ln>
            <a:effectLst/>
          </c:spPr>
          <c:invertIfNegative val="0"/>
          <c:val>
            <c:numRef>
              <c:f>'1+2.st'!$FK$57:$FK$60</c:f>
              <c:numCache>
                <c:formatCode>General</c:formatCode>
                <c:ptCount val="4"/>
                <c:pt idx="0">
                  <c:v>1</c:v>
                </c:pt>
                <c:pt idx="1">
                  <c:v>4</c:v>
                </c:pt>
                <c:pt idx="2">
                  <c:v>2</c:v>
                </c:pt>
                <c:pt idx="3">
                  <c:v>1</c:v>
                </c:pt>
              </c:numCache>
            </c:numRef>
          </c:val>
          <c:extLst>
            <c:ext xmlns:c16="http://schemas.microsoft.com/office/drawing/2014/chart" uri="{C3380CC4-5D6E-409C-BE32-E72D297353CC}">
              <c16:uniqueId val="{00000003-E99B-4773-88E8-CAAF1E4E8C10}"/>
            </c:ext>
          </c:extLst>
        </c:ser>
        <c:ser>
          <c:idx val="4"/>
          <c:order val="4"/>
          <c:spPr>
            <a:solidFill>
              <a:schemeClr val="accent5">
                <a:alpha val="70000"/>
              </a:schemeClr>
            </a:solidFill>
            <a:ln>
              <a:noFill/>
            </a:ln>
            <a:effectLst/>
          </c:spPr>
          <c:invertIfNegative val="0"/>
          <c:val>
            <c:numRef>
              <c:f>'1+2.st'!$FL$57:$FL$60</c:f>
              <c:numCache>
                <c:formatCode>General</c:formatCode>
                <c:ptCount val="4"/>
                <c:pt idx="0">
                  <c:v>41</c:v>
                </c:pt>
                <c:pt idx="1">
                  <c:v>44</c:v>
                </c:pt>
                <c:pt idx="2">
                  <c:v>42</c:v>
                </c:pt>
                <c:pt idx="3">
                  <c:v>43</c:v>
                </c:pt>
              </c:numCache>
            </c:numRef>
          </c:val>
          <c:extLst>
            <c:ext xmlns:c16="http://schemas.microsoft.com/office/drawing/2014/chart" uri="{C3380CC4-5D6E-409C-BE32-E72D297353CC}">
              <c16:uniqueId val="{00000004-E99B-4773-88E8-CAAF1E4E8C10}"/>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chemeClr val="accent1">
                <a:alpha val="70000"/>
              </a:schemeClr>
            </a:solidFill>
            <a:ln>
              <a:noFill/>
            </a:ln>
            <a:effectLst/>
          </c:spPr>
          <c:invertIfNegative val="0"/>
          <c:val>
            <c:numRef>
              <c:f>'1+2.st'!$FH$62:$FH$66</c:f>
              <c:numCache>
                <c:formatCode>General</c:formatCode>
                <c:ptCount val="5"/>
                <c:pt idx="0">
                  <c:v>103</c:v>
                </c:pt>
                <c:pt idx="1">
                  <c:v>36</c:v>
                </c:pt>
                <c:pt idx="2">
                  <c:v>43</c:v>
                </c:pt>
                <c:pt idx="3">
                  <c:v>53</c:v>
                </c:pt>
                <c:pt idx="4">
                  <c:v>70</c:v>
                </c:pt>
              </c:numCache>
            </c:numRef>
          </c:val>
          <c:extLst>
            <c:ext xmlns:c16="http://schemas.microsoft.com/office/drawing/2014/chart" uri="{C3380CC4-5D6E-409C-BE32-E72D297353CC}">
              <c16:uniqueId val="{00000000-D634-407E-8917-EC2A835BCC67}"/>
            </c:ext>
          </c:extLst>
        </c:ser>
        <c:ser>
          <c:idx val="1"/>
          <c:order val="1"/>
          <c:spPr>
            <a:solidFill>
              <a:schemeClr val="accent2">
                <a:alpha val="70000"/>
              </a:schemeClr>
            </a:solidFill>
            <a:ln>
              <a:noFill/>
            </a:ln>
            <a:effectLst/>
          </c:spPr>
          <c:invertIfNegative val="0"/>
          <c:val>
            <c:numRef>
              <c:f>'1+2.st'!$FI$62:$FI$66</c:f>
              <c:numCache>
                <c:formatCode>General</c:formatCode>
                <c:ptCount val="5"/>
                <c:pt idx="0">
                  <c:v>49</c:v>
                </c:pt>
                <c:pt idx="1">
                  <c:v>75</c:v>
                </c:pt>
                <c:pt idx="2">
                  <c:v>74</c:v>
                </c:pt>
                <c:pt idx="3">
                  <c:v>65</c:v>
                </c:pt>
                <c:pt idx="4">
                  <c:v>49</c:v>
                </c:pt>
              </c:numCache>
            </c:numRef>
          </c:val>
          <c:extLst>
            <c:ext xmlns:c16="http://schemas.microsoft.com/office/drawing/2014/chart" uri="{C3380CC4-5D6E-409C-BE32-E72D297353CC}">
              <c16:uniqueId val="{00000001-D634-407E-8917-EC2A835BCC67}"/>
            </c:ext>
          </c:extLst>
        </c:ser>
        <c:ser>
          <c:idx val="2"/>
          <c:order val="2"/>
          <c:spPr>
            <a:solidFill>
              <a:schemeClr val="accent3">
                <a:alpha val="70000"/>
              </a:schemeClr>
            </a:solidFill>
            <a:ln>
              <a:noFill/>
            </a:ln>
            <a:effectLst/>
          </c:spPr>
          <c:invertIfNegative val="0"/>
          <c:val>
            <c:numRef>
              <c:f>'1+2.st'!$FJ$62:$FJ$66</c:f>
              <c:numCache>
                <c:formatCode>General</c:formatCode>
                <c:ptCount val="5"/>
                <c:pt idx="0">
                  <c:v>1</c:v>
                </c:pt>
                <c:pt idx="1">
                  <c:v>20</c:v>
                </c:pt>
                <c:pt idx="2">
                  <c:v>24</c:v>
                </c:pt>
                <c:pt idx="3">
                  <c:v>17</c:v>
                </c:pt>
                <c:pt idx="4">
                  <c:v>19</c:v>
                </c:pt>
              </c:numCache>
            </c:numRef>
          </c:val>
          <c:extLst>
            <c:ext xmlns:c16="http://schemas.microsoft.com/office/drawing/2014/chart" uri="{C3380CC4-5D6E-409C-BE32-E72D297353CC}">
              <c16:uniqueId val="{00000002-D634-407E-8917-EC2A835BCC67}"/>
            </c:ext>
          </c:extLst>
        </c:ser>
        <c:ser>
          <c:idx val="3"/>
          <c:order val="3"/>
          <c:spPr>
            <a:solidFill>
              <a:schemeClr val="accent4">
                <a:alpha val="70000"/>
              </a:schemeClr>
            </a:solidFill>
            <a:ln>
              <a:noFill/>
            </a:ln>
            <a:effectLst/>
          </c:spPr>
          <c:invertIfNegative val="0"/>
          <c:val>
            <c:numRef>
              <c:f>'1+2.st'!$FK$62:$FK$66</c:f>
              <c:numCache>
                <c:formatCode>General</c:formatCode>
                <c:ptCount val="5"/>
                <c:pt idx="0">
                  <c:v>2</c:v>
                </c:pt>
                <c:pt idx="1">
                  <c:v>9</c:v>
                </c:pt>
                <c:pt idx="2">
                  <c:v>5</c:v>
                </c:pt>
                <c:pt idx="3">
                  <c:v>7</c:v>
                </c:pt>
                <c:pt idx="4">
                  <c:v>8</c:v>
                </c:pt>
              </c:numCache>
            </c:numRef>
          </c:val>
          <c:extLst>
            <c:ext xmlns:c16="http://schemas.microsoft.com/office/drawing/2014/chart" uri="{C3380CC4-5D6E-409C-BE32-E72D297353CC}">
              <c16:uniqueId val="{00000003-D634-407E-8917-EC2A835BCC67}"/>
            </c:ext>
          </c:extLst>
        </c:ser>
        <c:ser>
          <c:idx val="4"/>
          <c:order val="4"/>
          <c:spPr>
            <a:solidFill>
              <a:schemeClr val="accent5">
                <a:alpha val="70000"/>
              </a:schemeClr>
            </a:solidFill>
            <a:ln>
              <a:noFill/>
            </a:ln>
            <a:effectLst/>
          </c:spPr>
          <c:invertIfNegative val="0"/>
          <c:val>
            <c:numRef>
              <c:f>'1+2.st'!$FL$62:$FL$66</c:f>
              <c:numCache>
                <c:formatCode>General</c:formatCode>
                <c:ptCount val="5"/>
                <c:pt idx="0">
                  <c:v>6</c:v>
                </c:pt>
                <c:pt idx="1">
                  <c:v>20</c:v>
                </c:pt>
                <c:pt idx="2">
                  <c:v>13</c:v>
                </c:pt>
                <c:pt idx="3">
                  <c:v>17</c:v>
                </c:pt>
                <c:pt idx="4">
                  <c:v>14</c:v>
                </c:pt>
              </c:numCache>
            </c:numRef>
          </c:val>
          <c:extLst>
            <c:ext xmlns:c16="http://schemas.microsoft.com/office/drawing/2014/chart" uri="{C3380CC4-5D6E-409C-BE32-E72D297353CC}">
              <c16:uniqueId val="{00000004-D634-407E-8917-EC2A835BCC67}"/>
            </c:ext>
          </c:extLst>
        </c:ser>
        <c:dLbls>
          <c:showLegendKey val="0"/>
          <c:showVal val="0"/>
          <c:showCatName val="0"/>
          <c:showSerName val="0"/>
          <c:showPercent val="0"/>
          <c:showBubbleSize val="0"/>
        </c:dLbls>
        <c:gapWidth val="50"/>
        <c:overlap val="100"/>
        <c:axId val="547939688"/>
        <c:axId val="547929520"/>
      </c:barChart>
      <c:catAx>
        <c:axId val="547939688"/>
        <c:scaling>
          <c:orientation val="maxMin"/>
        </c:scaling>
        <c:delete val="0"/>
        <c:axPos val="l"/>
        <c:majorTickMark val="none"/>
        <c:minorTickMark val="none"/>
        <c:tickLblPos val="nextTo"/>
        <c:spPr>
          <a:noFill/>
          <a:ln w="9525" cap="flat" cmpd="sng" algn="ctr">
            <a:solidFill>
              <a:schemeClr val="tx1">
                <a:lumMod val="25000"/>
                <a:lumOff val="7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29520"/>
        <c:crosses val="autoZero"/>
        <c:auto val="1"/>
        <c:lblAlgn val="ctr"/>
        <c:lblOffset val="100"/>
        <c:noMultiLvlLbl val="0"/>
      </c:catAx>
      <c:valAx>
        <c:axId val="547929520"/>
        <c:scaling>
          <c:orientation val="minMax"/>
        </c:scaling>
        <c:delete val="0"/>
        <c:axPos val="t"/>
        <c:majorGridlines>
          <c:spPr>
            <a:ln w="9525" cap="flat" cmpd="sng" algn="ctr">
              <a:gradFill>
                <a:gsLst>
                  <a:gs pos="0">
                    <a:schemeClr val="tx1">
                      <a:lumMod val="5000"/>
                      <a:lumOff val="95000"/>
                    </a:schemeClr>
                  </a:gs>
                  <a:gs pos="10000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crossAx val="547939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4.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6.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7.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8.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0.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1.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30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alpha val="70000"/>
        </a:schemeClr>
      </a:solidFill>
    </cs:spPr>
  </cs:dataPoint>
  <cs:dataPoint3D>
    <cs:lnRef idx="0"/>
    <cs:fillRef idx="0">
      <cs:styleClr val="auto"/>
    </cs:fillRef>
    <cs:effectRef idx="0"/>
    <cs:fontRef idx="minor">
      <a:schemeClr val="tx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0">
              <a:schemeClr val="tx1">
                <a:lumMod val="5000"/>
                <a:lumOff val="95000"/>
              </a:schemeClr>
            </a:gs>
            <a:gs pos="100000">
              <a:schemeClr val="tx1">
                <a:lumMod val="15000"/>
                <a:lumOff val="8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sheetPr/>
  <sheetViews>
    <sheetView zoomScale="70" workbookViewId="0" zoomToFit="1"/>
  </sheetViews>
  <pageMargins left="0.7" right="0.7" top="0.78740157499999996" bottom="0.78740157499999996" header="0.3" footer="0.3"/>
  <drawing r:id="rId1"/>
</chartsheet>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11" Type="http://schemas.openxmlformats.org/officeDocument/2006/relationships/chart" Target="../charts/chart21.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chart" Target="../charts/chart24.xml"/><Relationship Id="rId7" Type="http://schemas.openxmlformats.org/officeDocument/2006/relationships/chart" Target="../charts/chart28.xml"/><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chart" Target="../charts/chart27.xml"/><Relationship Id="rId11" Type="http://schemas.openxmlformats.org/officeDocument/2006/relationships/chart" Target="../charts/chart32.xml"/><Relationship Id="rId5" Type="http://schemas.openxmlformats.org/officeDocument/2006/relationships/chart" Target="../charts/chart26.xml"/><Relationship Id="rId10" Type="http://schemas.openxmlformats.org/officeDocument/2006/relationships/chart" Target="../charts/chart31.xml"/><Relationship Id="rId4" Type="http://schemas.openxmlformats.org/officeDocument/2006/relationships/chart" Target="../charts/chart25.xml"/><Relationship Id="rId9"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3.xml"/></Relationships>
</file>

<file path=xl/drawings/drawing1.xml><?xml version="1.0" encoding="utf-8"?>
<xdr:wsDr xmlns:xdr="http://schemas.openxmlformats.org/drawingml/2006/spreadsheetDrawing" xmlns:a="http://schemas.openxmlformats.org/drawingml/2006/main">
  <xdr:twoCellAnchor>
    <xdr:from>
      <xdr:col>179</xdr:col>
      <xdr:colOff>40821</xdr:colOff>
      <xdr:row>0</xdr:row>
      <xdr:rowOff>0</xdr:rowOff>
    </xdr:from>
    <xdr:to>
      <xdr:col>186</xdr:col>
      <xdr:colOff>312964</xdr:colOff>
      <xdr:row>9</xdr:row>
      <xdr:rowOff>108858</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179</xdr:col>
      <xdr:colOff>40821</xdr:colOff>
      <xdr:row>9</xdr:row>
      <xdr:rowOff>172357</xdr:rowOff>
    </xdr:from>
    <xdr:to>
      <xdr:col>186</xdr:col>
      <xdr:colOff>326571</xdr:colOff>
      <xdr:row>17</xdr:row>
      <xdr:rowOff>95250</xdr:rowOff>
    </xdr:to>
    <xdr:graphicFrame macro="">
      <xdr:nvGraphicFramePr>
        <xdr:cNvPr id="3" name="Graf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179</xdr:col>
      <xdr:colOff>13607</xdr:colOff>
      <xdr:row>17</xdr:row>
      <xdr:rowOff>136071</xdr:rowOff>
    </xdr:from>
    <xdr:to>
      <xdr:col>186</xdr:col>
      <xdr:colOff>299357</xdr:colOff>
      <xdr:row>25</xdr:row>
      <xdr:rowOff>149679</xdr:rowOff>
    </xdr:to>
    <xdr:graphicFrame macro="">
      <xdr:nvGraphicFramePr>
        <xdr:cNvPr id="4" name="Graf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179</xdr:col>
      <xdr:colOff>0</xdr:colOff>
      <xdr:row>25</xdr:row>
      <xdr:rowOff>149679</xdr:rowOff>
    </xdr:from>
    <xdr:to>
      <xdr:col>186</xdr:col>
      <xdr:colOff>285750</xdr:colOff>
      <xdr:row>32</xdr:row>
      <xdr:rowOff>136072</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179</xdr:col>
      <xdr:colOff>13608</xdr:colOff>
      <xdr:row>31</xdr:row>
      <xdr:rowOff>148167</xdr:rowOff>
    </xdr:from>
    <xdr:to>
      <xdr:col>186</xdr:col>
      <xdr:colOff>299358</xdr:colOff>
      <xdr:row>39</xdr:row>
      <xdr:rowOff>172357</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179</xdr:col>
      <xdr:colOff>13607</xdr:colOff>
      <xdr:row>39</xdr:row>
      <xdr:rowOff>335643</xdr:rowOff>
    </xdr:from>
    <xdr:to>
      <xdr:col>186</xdr:col>
      <xdr:colOff>299357</xdr:colOff>
      <xdr:row>47</xdr:row>
      <xdr:rowOff>190499</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179</xdr:col>
      <xdr:colOff>54429</xdr:colOff>
      <xdr:row>47</xdr:row>
      <xdr:rowOff>151695</xdr:rowOff>
    </xdr:from>
    <xdr:to>
      <xdr:col>186</xdr:col>
      <xdr:colOff>285750</xdr:colOff>
      <xdr:row>54</xdr:row>
      <xdr:rowOff>154214</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179</xdr:col>
      <xdr:colOff>40821</xdr:colOff>
      <xdr:row>54</xdr:row>
      <xdr:rowOff>154215</xdr:rowOff>
    </xdr:from>
    <xdr:to>
      <xdr:col>186</xdr:col>
      <xdr:colOff>272142</xdr:colOff>
      <xdr:row>60</xdr:row>
      <xdr:rowOff>145143</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179</xdr:col>
      <xdr:colOff>40821</xdr:colOff>
      <xdr:row>59</xdr:row>
      <xdr:rowOff>179917</xdr:rowOff>
    </xdr:from>
    <xdr:to>
      <xdr:col>186</xdr:col>
      <xdr:colOff>272142</xdr:colOff>
      <xdr:row>66</xdr:row>
      <xdr:rowOff>136071</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179</xdr:col>
      <xdr:colOff>0</xdr:colOff>
      <xdr:row>78</xdr:row>
      <xdr:rowOff>1</xdr:rowOff>
    </xdr:from>
    <xdr:to>
      <xdr:col>186</xdr:col>
      <xdr:colOff>231321</xdr:colOff>
      <xdr:row>85</xdr:row>
      <xdr:rowOff>68037</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112</xdr:col>
      <xdr:colOff>0</xdr:colOff>
      <xdr:row>59</xdr:row>
      <xdr:rowOff>169333</xdr:rowOff>
    </xdr:from>
    <xdr:to>
      <xdr:col>119</xdr:col>
      <xdr:colOff>231321</xdr:colOff>
      <xdr:row>66</xdr:row>
      <xdr:rowOff>127000</xdr:rowOff>
    </xdr:to>
    <xdr:graphicFrame macro="">
      <xdr:nvGraphicFramePr>
        <xdr:cNvPr id="12" name="Graf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111</xdr:col>
      <xdr:colOff>585108</xdr:colOff>
      <xdr:row>31</xdr:row>
      <xdr:rowOff>137583</xdr:rowOff>
    </xdr:from>
    <xdr:to>
      <xdr:col>119</xdr:col>
      <xdr:colOff>258537</xdr:colOff>
      <xdr:row>39</xdr:row>
      <xdr:rowOff>169333</xdr:rowOff>
    </xdr:to>
    <xdr:graphicFrame macro="">
      <xdr:nvGraphicFramePr>
        <xdr:cNvPr id="8" name="Graf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112</xdr:col>
      <xdr:colOff>0</xdr:colOff>
      <xdr:row>0</xdr:row>
      <xdr:rowOff>0</xdr:rowOff>
    </xdr:from>
    <xdr:to>
      <xdr:col>119</xdr:col>
      <xdr:colOff>272143</xdr:colOff>
      <xdr:row>9</xdr:row>
      <xdr:rowOff>108858</xdr:rowOff>
    </xdr:to>
    <xdr:graphicFrame macro="">
      <xdr:nvGraphicFramePr>
        <xdr:cNvPr id="4" name="Graf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112</xdr:col>
      <xdr:colOff>0</xdr:colOff>
      <xdr:row>9</xdr:row>
      <xdr:rowOff>95251</xdr:rowOff>
    </xdr:from>
    <xdr:to>
      <xdr:col>119</xdr:col>
      <xdr:colOff>285750</xdr:colOff>
      <xdr:row>17</xdr:row>
      <xdr:rowOff>95251</xdr:rowOff>
    </xdr:to>
    <xdr:graphicFrame macro="">
      <xdr:nvGraphicFramePr>
        <xdr:cNvPr id="5" name="Graf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111</xdr:col>
      <xdr:colOff>585107</xdr:colOff>
      <xdr:row>17</xdr:row>
      <xdr:rowOff>81644</xdr:rowOff>
    </xdr:from>
    <xdr:to>
      <xdr:col>119</xdr:col>
      <xdr:colOff>258536</xdr:colOff>
      <xdr:row>25</xdr:row>
      <xdr:rowOff>149679</xdr:rowOff>
    </xdr:to>
    <xdr:graphicFrame macro="">
      <xdr:nvGraphicFramePr>
        <xdr:cNvPr id="6" name="Graf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111</xdr:col>
      <xdr:colOff>571500</xdr:colOff>
      <xdr:row>25</xdr:row>
      <xdr:rowOff>149679</xdr:rowOff>
    </xdr:from>
    <xdr:to>
      <xdr:col>119</xdr:col>
      <xdr:colOff>244929</xdr:colOff>
      <xdr:row>32</xdr:row>
      <xdr:rowOff>136072</xdr:rowOff>
    </xdr:to>
    <xdr:graphicFrame macro="">
      <xdr:nvGraphicFramePr>
        <xdr:cNvPr id="7" name="Graf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111</xdr:col>
      <xdr:colOff>585107</xdr:colOff>
      <xdr:row>39</xdr:row>
      <xdr:rowOff>503463</xdr:rowOff>
    </xdr:from>
    <xdr:to>
      <xdr:col>119</xdr:col>
      <xdr:colOff>258536</xdr:colOff>
      <xdr:row>47</xdr:row>
      <xdr:rowOff>190499</xdr:rowOff>
    </xdr:to>
    <xdr:graphicFrame macro="">
      <xdr:nvGraphicFramePr>
        <xdr:cNvPr id="9" name="Graf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112</xdr:col>
      <xdr:colOff>13608</xdr:colOff>
      <xdr:row>47</xdr:row>
      <xdr:rowOff>201084</xdr:rowOff>
    </xdr:from>
    <xdr:to>
      <xdr:col>119</xdr:col>
      <xdr:colOff>244929</xdr:colOff>
      <xdr:row>54</xdr:row>
      <xdr:rowOff>204611</xdr:rowOff>
    </xdr:to>
    <xdr:graphicFrame macro="">
      <xdr:nvGraphicFramePr>
        <xdr:cNvPr id="10" name="Graf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112</xdr:col>
      <xdr:colOff>0</xdr:colOff>
      <xdr:row>54</xdr:row>
      <xdr:rowOff>148168</xdr:rowOff>
    </xdr:from>
    <xdr:to>
      <xdr:col>119</xdr:col>
      <xdr:colOff>231321</xdr:colOff>
      <xdr:row>60</xdr:row>
      <xdr:rowOff>137584</xdr:rowOff>
    </xdr:to>
    <xdr:graphicFrame macro="">
      <xdr:nvGraphicFramePr>
        <xdr:cNvPr id="11" name="Graf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112</xdr:col>
      <xdr:colOff>13607</xdr:colOff>
      <xdr:row>77</xdr:row>
      <xdr:rowOff>190500</xdr:rowOff>
    </xdr:from>
    <xdr:to>
      <xdr:col>119</xdr:col>
      <xdr:colOff>244928</xdr:colOff>
      <xdr:row>85</xdr:row>
      <xdr:rowOff>54429</xdr:rowOff>
    </xdr:to>
    <xdr:graphicFrame macro="">
      <xdr:nvGraphicFramePr>
        <xdr:cNvPr id="13" name="Graf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112</xdr:col>
      <xdr:colOff>0</xdr:colOff>
      <xdr:row>90</xdr:row>
      <xdr:rowOff>0</xdr:rowOff>
    </xdr:from>
    <xdr:to>
      <xdr:col>119</xdr:col>
      <xdr:colOff>139096</xdr:colOff>
      <xdr:row>108</xdr:row>
      <xdr:rowOff>15423</xdr:rowOff>
    </xdr:to>
    <xdr:graphicFrame macro="">
      <xdr:nvGraphicFramePr>
        <xdr:cNvPr id="15" name="Graf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64</xdr:col>
      <xdr:colOff>598713</xdr:colOff>
      <xdr:row>59</xdr:row>
      <xdr:rowOff>163286</xdr:rowOff>
    </xdr:from>
    <xdr:to>
      <xdr:col>72</xdr:col>
      <xdr:colOff>217713</xdr:colOff>
      <xdr:row>66</xdr:row>
      <xdr:rowOff>181428</xdr:rowOff>
    </xdr:to>
    <xdr:graphicFrame macro="">
      <xdr:nvGraphicFramePr>
        <xdr:cNvPr id="29" name="Graf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64</xdr:col>
      <xdr:colOff>598713</xdr:colOff>
      <xdr:row>0</xdr:row>
      <xdr:rowOff>13608</xdr:rowOff>
    </xdr:from>
    <xdr:to>
      <xdr:col>72</xdr:col>
      <xdr:colOff>258535</xdr:colOff>
      <xdr:row>9</xdr:row>
      <xdr:rowOff>122466</xdr:rowOff>
    </xdr:to>
    <xdr:graphicFrame macro="">
      <xdr:nvGraphicFramePr>
        <xdr:cNvPr id="21" name="Graf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64</xdr:col>
      <xdr:colOff>612320</xdr:colOff>
      <xdr:row>9</xdr:row>
      <xdr:rowOff>136073</xdr:rowOff>
    </xdr:from>
    <xdr:to>
      <xdr:col>72</xdr:col>
      <xdr:colOff>285749</xdr:colOff>
      <xdr:row>17</xdr:row>
      <xdr:rowOff>136073</xdr:rowOff>
    </xdr:to>
    <xdr:graphicFrame macro="">
      <xdr:nvGraphicFramePr>
        <xdr:cNvPr id="22" name="Graf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612320</xdr:colOff>
      <xdr:row>17</xdr:row>
      <xdr:rowOff>122466</xdr:rowOff>
    </xdr:from>
    <xdr:to>
      <xdr:col>72</xdr:col>
      <xdr:colOff>285749</xdr:colOff>
      <xdr:row>26</xdr:row>
      <xdr:rowOff>1</xdr:rowOff>
    </xdr:to>
    <xdr:graphicFrame macro="">
      <xdr:nvGraphicFramePr>
        <xdr:cNvPr id="23" name="Graf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65</xdr:col>
      <xdr:colOff>13608</xdr:colOff>
      <xdr:row>25</xdr:row>
      <xdr:rowOff>176893</xdr:rowOff>
    </xdr:from>
    <xdr:to>
      <xdr:col>72</xdr:col>
      <xdr:colOff>299358</xdr:colOff>
      <xdr:row>32</xdr:row>
      <xdr:rowOff>231322</xdr:rowOff>
    </xdr:to>
    <xdr:graphicFrame macro="">
      <xdr:nvGraphicFramePr>
        <xdr:cNvPr id="24" name="Graf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13608</xdr:colOff>
      <xdr:row>31</xdr:row>
      <xdr:rowOff>115795</xdr:rowOff>
    </xdr:from>
    <xdr:to>
      <xdr:col>72</xdr:col>
      <xdr:colOff>299358</xdr:colOff>
      <xdr:row>39</xdr:row>
      <xdr:rowOff>163287</xdr:rowOff>
    </xdr:to>
    <xdr:graphicFrame macro="">
      <xdr:nvGraphicFramePr>
        <xdr:cNvPr id="25" name="Graf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65</xdr:col>
      <xdr:colOff>0</xdr:colOff>
      <xdr:row>39</xdr:row>
      <xdr:rowOff>317500</xdr:rowOff>
    </xdr:from>
    <xdr:to>
      <xdr:col>72</xdr:col>
      <xdr:colOff>285750</xdr:colOff>
      <xdr:row>47</xdr:row>
      <xdr:rowOff>136072</xdr:rowOff>
    </xdr:to>
    <xdr:graphicFrame macro="">
      <xdr:nvGraphicFramePr>
        <xdr:cNvPr id="26" name="Graf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65</xdr:col>
      <xdr:colOff>13607</xdr:colOff>
      <xdr:row>47</xdr:row>
      <xdr:rowOff>138206</xdr:rowOff>
    </xdr:from>
    <xdr:to>
      <xdr:col>72</xdr:col>
      <xdr:colOff>244928</xdr:colOff>
      <xdr:row>54</xdr:row>
      <xdr:rowOff>149677</xdr:rowOff>
    </xdr:to>
    <xdr:graphicFrame macro="">
      <xdr:nvGraphicFramePr>
        <xdr:cNvPr id="27" name="Graf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65</xdr:col>
      <xdr:colOff>4535</xdr:colOff>
      <xdr:row>54</xdr:row>
      <xdr:rowOff>136072</xdr:rowOff>
    </xdr:from>
    <xdr:to>
      <xdr:col>72</xdr:col>
      <xdr:colOff>231320</xdr:colOff>
      <xdr:row>60</xdr:row>
      <xdr:rowOff>172358</xdr:rowOff>
    </xdr:to>
    <xdr:graphicFrame macro="">
      <xdr:nvGraphicFramePr>
        <xdr:cNvPr id="28" name="Graf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65</xdr:col>
      <xdr:colOff>0</xdr:colOff>
      <xdr:row>77</xdr:row>
      <xdr:rowOff>149679</xdr:rowOff>
    </xdr:from>
    <xdr:to>
      <xdr:col>72</xdr:col>
      <xdr:colOff>231321</xdr:colOff>
      <xdr:row>85</xdr:row>
      <xdr:rowOff>13608</xdr:rowOff>
    </xdr:to>
    <xdr:graphicFrame macro="">
      <xdr:nvGraphicFramePr>
        <xdr:cNvPr id="30" name="Graf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65</xdr:col>
      <xdr:colOff>99786</xdr:colOff>
      <xdr:row>88</xdr:row>
      <xdr:rowOff>2719</xdr:rowOff>
    </xdr:from>
    <xdr:to>
      <xdr:col>72</xdr:col>
      <xdr:colOff>281215</xdr:colOff>
      <xdr:row>105</xdr:row>
      <xdr:rowOff>154214</xdr:rowOff>
    </xdr:to>
    <xdr:graphicFrame macro="">
      <xdr:nvGraphicFramePr>
        <xdr:cNvPr id="2" name="Graf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4.xml><?xml version="1.0" encoding="utf-8"?>
<xdr:wsDr xmlns:xdr="http://schemas.openxmlformats.org/drawingml/2006/spreadsheetDrawing" xmlns:a="http://schemas.openxmlformats.org/drawingml/2006/main">
  <xdr:absoluteAnchor>
    <xdr:pos x="0" y="0"/>
    <xdr:ext cx="9289143" cy="5996214"/>
    <xdr:graphicFrame macro="">
      <xdr:nvGraphicFramePr>
        <xdr:cNvPr id="2" name="Graf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Motiv Office">
  <a:themeElements>
    <a:clrScheme name="Vlastní 1">
      <a:dk1>
        <a:sysClr val="windowText" lastClr="000000"/>
      </a:dk1>
      <a:lt1>
        <a:sysClr val="window" lastClr="FFFFFF"/>
      </a:lt1>
      <a:dk2>
        <a:srgbClr val="44546A"/>
      </a:dk2>
      <a:lt2>
        <a:srgbClr val="E7E6E6"/>
      </a:lt2>
      <a:accent1>
        <a:srgbClr val="538135"/>
      </a:accent1>
      <a:accent2>
        <a:srgbClr val="A8D08D"/>
      </a:accent2>
      <a:accent3>
        <a:srgbClr val="FFD965"/>
      </a:accent3>
      <a:accent4>
        <a:srgbClr val="C55A11"/>
      </a:accent4>
      <a:accent5>
        <a:srgbClr val="7F7F7F"/>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V91"/>
  <sheetViews>
    <sheetView topLeftCell="A70" zoomScale="70" zoomScaleNormal="70" workbookViewId="0">
      <pane xSplit="1" topLeftCell="FC1" activePane="topRight" state="frozen"/>
      <selection pane="topRight" activeCell="A67" sqref="A67:XFD67"/>
    </sheetView>
  </sheetViews>
  <sheetFormatPr defaultRowHeight="14.5" x14ac:dyDescent="0.35"/>
  <cols>
    <col min="1" max="1" width="68.453125" customWidth="1"/>
    <col min="2" max="162" width="4.54296875" customWidth="1"/>
    <col min="163" max="163" width="8.1796875" style="14" customWidth="1"/>
  </cols>
  <sheetData>
    <row r="1" spans="1:178" ht="19" thickBot="1" x14ac:dyDescent="0.4">
      <c r="A1" s="2" t="s">
        <v>8</v>
      </c>
      <c r="FH1">
        <v>1</v>
      </c>
      <c r="FI1">
        <v>2</v>
      </c>
      <c r="FJ1">
        <v>3</v>
      </c>
      <c r="FK1">
        <v>4</v>
      </c>
      <c r="FL1">
        <v>5</v>
      </c>
      <c r="FT1" s="20" t="s">
        <v>333</v>
      </c>
      <c r="FU1" s="20" t="s">
        <v>334</v>
      </c>
    </row>
    <row r="2" spans="1:178" ht="15" thickBot="1" x14ac:dyDescent="0.4">
      <c r="A2" s="5" t="s">
        <v>0</v>
      </c>
      <c r="B2" s="4">
        <v>2</v>
      </c>
      <c r="C2" s="4">
        <v>1</v>
      </c>
      <c r="D2" s="4">
        <v>2</v>
      </c>
      <c r="E2" s="4">
        <v>2</v>
      </c>
      <c r="F2" s="4">
        <v>2</v>
      </c>
      <c r="G2" s="4">
        <v>1</v>
      </c>
      <c r="H2" s="4">
        <v>1</v>
      </c>
      <c r="I2" s="4">
        <v>2</v>
      </c>
      <c r="J2" s="4">
        <v>2</v>
      </c>
      <c r="K2" s="4">
        <v>2</v>
      </c>
      <c r="L2" s="4">
        <v>2</v>
      </c>
      <c r="M2" s="4">
        <v>1</v>
      </c>
      <c r="N2" s="4">
        <v>2</v>
      </c>
      <c r="O2" s="4">
        <v>2</v>
      </c>
      <c r="P2" s="4">
        <v>1</v>
      </c>
      <c r="Q2" s="4">
        <v>1</v>
      </c>
      <c r="R2" s="4">
        <v>2</v>
      </c>
      <c r="S2" s="4">
        <v>2</v>
      </c>
      <c r="T2" s="4">
        <v>2</v>
      </c>
      <c r="U2" s="4">
        <v>1</v>
      </c>
      <c r="V2" s="4">
        <v>2</v>
      </c>
      <c r="W2" s="4">
        <v>2</v>
      </c>
      <c r="X2" s="4">
        <v>1</v>
      </c>
      <c r="Y2" s="4">
        <v>1</v>
      </c>
      <c r="Z2" s="4">
        <v>1</v>
      </c>
      <c r="AA2" s="4">
        <v>2</v>
      </c>
      <c r="AB2" s="4">
        <v>3</v>
      </c>
      <c r="AC2" s="4">
        <v>2</v>
      </c>
      <c r="AD2" s="4">
        <v>2</v>
      </c>
      <c r="AE2" s="4">
        <v>2</v>
      </c>
      <c r="AF2" s="4">
        <v>2</v>
      </c>
      <c r="AG2" s="4">
        <v>2</v>
      </c>
      <c r="AH2" s="4">
        <v>1</v>
      </c>
      <c r="AI2" s="4">
        <v>1</v>
      </c>
      <c r="AJ2" s="4">
        <v>2</v>
      </c>
      <c r="AK2" s="4">
        <v>2</v>
      </c>
      <c r="AL2" s="4">
        <v>1</v>
      </c>
      <c r="AM2" s="4">
        <v>2</v>
      </c>
      <c r="AN2" s="4">
        <v>2</v>
      </c>
      <c r="AO2" s="4">
        <v>2</v>
      </c>
      <c r="AP2" s="4">
        <v>2</v>
      </c>
      <c r="AQ2" s="4">
        <v>2</v>
      </c>
      <c r="AR2" s="4">
        <v>1</v>
      </c>
      <c r="AS2" s="4">
        <v>1</v>
      </c>
      <c r="AT2" s="4">
        <v>1</v>
      </c>
      <c r="AU2" s="4">
        <v>2</v>
      </c>
      <c r="AV2" s="4">
        <v>1</v>
      </c>
      <c r="AW2" s="4">
        <v>1</v>
      </c>
      <c r="AX2" s="4">
        <v>2</v>
      </c>
      <c r="AY2" s="4">
        <v>2</v>
      </c>
      <c r="AZ2" s="4">
        <v>1</v>
      </c>
      <c r="BA2" s="4">
        <v>2</v>
      </c>
      <c r="BB2" s="4">
        <v>2</v>
      </c>
      <c r="BC2" s="4">
        <v>1</v>
      </c>
      <c r="BD2" s="4">
        <v>1</v>
      </c>
      <c r="BE2" s="4">
        <v>2</v>
      </c>
      <c r="BF2" s="4">
        <v>2</v>
      </c>
      <c r="BG2" s="4">
        <v>2</v>
      </c>
      <c r="BH2" s="4">
        <v>1</v>
      </c>
      <c r="BI2" s="4">
        <v>1</v>
      </c>
      <c r="BJ2" s="4">
        <v>1</v>
      </c>
      <c r="BK2" s="4">
        <v>2</v>
      </c>
      <c r="BL2" s="4">
        <v>2</v>
      </c>
      <c r="BM2" s="4">
        <v>1</v>
      </c>
      <c r="BN2" s="4">
        <v>2</v>
      </c>
      <c r="BO2" s="4">
        <v>2</v>
      </c>
      <c r="BP2" s="4">
        <v>1</v>
      </c>
      <c r="BQ2" s="4">
        <v>2</v>
      </c>
      <c r="BR2" s="4">
        <v>2</v>
      </c>
      <c r="BS2" s="4">
        <v>2</v>
      </c>
      <c r="BT2" s="4">
        <v>2</v>
      </c>
      <c r="BU2" s="4">
        <v>2</v>
      </c>
      <c r="BV2" s="4">
        <v>1</v>
      </c>
      <c r="BW2" s="4">
        <v>2</v>
      </c>
      <c r="BX2" s="4">
        <v>3</v>
      </c>
      <c r="BY2" s="4">
        <v>2</v>
      </c>
      <c r="BZ2" s="4">
        <v>2</v>
      </c>
      <c r="CA2" s="4">
        <v>1</v>
      </c>
      <c r="CB2" s="4">
        <v>2</v>
      </c>
      <c r="CC2" s="4">
        <v>1</v>
      </c>
      <c r="CD2" s="4">
        <v>1</v>
      </c>
      <c r="CE2" s="4">
        <v>2</v>
      </c>
      <c r="CF2" s="4">
        <v>1</v>
      </c>
      <c r="CG2" s="4">
        <v>1</v>
      </c>
      <c r="CH2" s="4">
        <v>1</v>
      </c>
      <c r="CI2" s="4">
        <v>2</v>
      </c>
      <c r="CJ2" s="4">
        <v>1</v>
      </c>
      <c r="CK2" s="4">
        <v>3</v>
      </c>
      <c r="CL2" s="4">
        <v>1</v>
      </c>
      <c r="CM2" s="4">
        <v>2</v>
      </c>
      <c r="CN2" s="4">
        <v>2</v>
      </c>
      <c r="CO2" s="4">
        <v>2</v>
      </c>
      <c r="CP2" s="4">
        <v>1</v>
      </c>
      <c r="CQ2" s="4">
        <v>1</v>
      </c>
      <c r="CR2" s="4">
        <v>1</v>
      </c>
      <c r="CS2" s="4">
        <v>1</v>
      </c>
      <c r="CT2" s="4">
        <v>1</v>
      </c>
      <c r="CU2" s="4">
        <v>2</v>
      </c>
      <c r="CV2" s="4">
        <v>2</v>
      </c>
      <c r="CW2" s="4">
        <v>2</v>
      </c>
      <c r="CX2" s="4">
        <v>2</v>
      </c>
      <c r="CY2" s="4" t="s">
        <v>232</v>
      </c>
      <c r="CZ2" s="4">
        <v>2</v>
      </c>
      <c r="DA2" s="4">
        <v>1</v>
      </c>
      <c r="DB2" s="4">
        <v>1</v>
      </c>
      <c r="DC2" s="4">
        <v>2</v>
      </c>
      <c r="DD2" s="4">
        <v>3</v>
      </c>
      <c r="DE2" s="4">
        <v>1</v>
      </c>
      <c r="DF2" s="4">
        <v>2</v>
      </c>
      <c r="DG2" s="4">
        <v>1</v>
      </c>
      <c r="DH2" s="4">
        <v>2</v>
      </c>
      <c r="DI2" s="4">
        <v>2</v>
      </c>
      <c r="DJ2" s="4">
        <v>2</v>
      </c>
      <c r="DK2" s="4">
        <v>2</v>
      </c>
      <c r="DL2" s="4">
        <v>2</v>
      </c>
      <c r="DM2" s="4">
        <v>1</v>
      </c>
      <c r="DN2" s="4">
        <v>2</v>
      </c>
      <c r="DO2" s="4">
        <v>1</v>
      </c>
      <c r="DP2" s="4">
        <v>1</v>
      </c>
      <c r="DQ2" s="4">
        <v>1</v>
      </c>
      <c r="DR2" s="4">
        <v>2</v>
      </c>
      <c r="DS2" s="4">
        <v>2</v>
      </c>
      <c r="DT2" s="4">
        <v>2</v>
      </c>
      <c r="DU2" s="4">
        <v>1</v>
      </c>
      <c r="DV2" s="4">
        <v>3</v>
      </c>
      <c r="DW2" s="12">
        <v>3</v>
      </c>
      <c r="DX2" s="12">
        <v>2</v>
      </c>
      <c r="DY2" s="12">
        <v>1</v>
      </c>
      <c r="DZ2" s="12">
        <v>1</v>
      </c>
      <c r="EA2" s="12">
        <v>2</v>
      </c>
      <c r="EB2" s="12">
        <v>2</v>
      </c>
      <c r="EC2" s="12">
        <v>1</v>
      </c>
      <c r="ED2" s="12">
        <v>2</v>
      </c>
      <c r="EE2" s="12">
        <v>1</v>
      </c>
      <c r="EF2" s="12">
        <v>2</v>
      </c>
      <c r="EG2" s="12">
        <v>2</v>
      </c>
      <c r="EH2" s="12">
        <v>2</v>
      </c>
      <c r="EI2" s="12">
        <v>3</v>
      </c>
      <c r="EJ2" s="12">
        <v>2</v>
      </c>
      <c r="EK2" s="12">
        <v>2</v>
      </c>
      <c r="EL2" s="12">
        <v>1</v>
      </c>
      <c r="EM2" s="12">
        <v>2</v>
      </c>
      <c r="EN2" s="12">
        <v>2</v>
      </c>
      <c r="EO2" s="12">
        <v>3</v>
      </c>
      <c r="EP2" s="12">
        <v>3</v>
      </c>
      <c r="EQ2" s="12">
        <v>2</v>
      </c>
      <c r="ER2" s="12">
        <v>2</v>
      </c>
      <c r="ES2" s="12">
        <v>1</v>
      </c>
      <c r="ET2" s="12">
        <v>2</v>
      </c>
      <c r="EU2" s="12">
        <v>2</v>
      </c>
      <c r="EV2" s="12">
        <v>2</v>
      </c>
      <c r="EW2" s="12">
        <v>3</v>
      </c>
      <c r="EX2" s="12" t="s">
        <v>232</v>
      </c>
      <c r="EY2" s="12">
        <v>2</v>
      </c>
      <c r="EZ2" s="12">
        <v>3</v>
      </c>
      <c r="FA2" s="12">
        <v>2</v>
      </c>
      <c r="FB2" s="12">
        <v>2</v>
      </c>
      <c r="FC2" s="12">
        <v>1</v>
      </c>
      <c r="FD2" s="12">
        <v>2</v>
      </c>
      <c r="FE2" s="12">
        <v>1</v>
      </c>
      <c r="FF2" s="12">
        <v>2</v>
      </c>
      <c r="FG2" s="14">
        <f>AVERAGE(B2:FF2)</f>
        <v>1.7106918238993711</v>
      </c>
      <c r="FH2">
        <f>COUNTIF(B2:FF2, 1)</f>
        <v>57</v>
      </c>
      <c r="FI2">
        <f>COUNTIF(B2:FF2, 2)</f>
        <v>91</v>
      </c>
      <c r="FJ2">
        <f>COUNTIF(B2:FF2,3)</f>
        <v>11</v>
      </c>
      <c r="FK2">
        <f>COUNTIF(B2:FF2, 4)</f>
        <v>0</v>
      </c>
      <c r="FL2">
        <f>COUNTIF(B2:FF2, "N")</f>
        <v>2</v>
      </c>
      <c r="FN2" s="20">
        <f>FH2/SUM($FH2:$FL2)</f>
        <v>0.35403726708074534</v>
      </c>
      <c r="FO2" s="20">
        <f>FI2/SUM($FH2:$FL2)</f>
        <v>0.56521739130434778</v>
      </c>
      <c r="FP2" s="20">
        <f>FJ2/SUM($FH2:$FL2)</f>
        <v>6.8322981366459631E-2</v>
      </c>
      <c r="FQ2" s="20">
        <f>FK2/SUM($FH2:$FL2)</f>
        <v>0</v>
      </c>
      <c r="FR2" s="20">
        <f>FL2/SUM($FH2:$FL2)</f>
        <v>1.2422360248447204E-2</v>
      </c>
      <c r="FT2" s="20">
        <f>SUM(FH2:FI2)/SUM($FH2:$FL2)</f>
        <v>0.91925465838509313</v>
      </c>
      <c r="FU2" s="20">
        <f>SUM(FJ2:FK2)/SUM($FH2:$FL2)</f>
        <v>6.8322981366459631E-2</v>
      </c>
      <c r="FV2" s="20">
        <f>FL2/SUM(FH2:FL2)</f>
        <v>1.2422360248447204E-2</v>
      </c>
    </row>
    <row r="3" spans="1:178" ht="15" thickBot="1" x14ac:dyDescent="0.4">
      <c r="A3" s="1" t="s">
        <v>1</v>
      </c>
      <c r="B3" s="4">
        <v>3</v>
      </c>
      <c r="C3" s="4">
        <v>2</v>
      </c>
      <c r="D3" s="4">
        <v>2</v>
      </c>
      <c r="E3" s="4">
        <v>2</v>
      </c>
      <c r="F3" s="4">
        <v>2</v>
      </c>
      <c r="G3" s="4">
        <v>2</v>
      </c>
      <c r="H3" s="4">
        <v>1</v>
      </c>
      <c r="I3" s="4">
        <v>1</v>
      </c>
      <c r="J3" s="4">
        <v>2</v>
      </c>
      <c r="K3" s="4">
        <v>1</v>
      </c>
      <c r="L3" s="4">
        <v>2</v>
      </c>
      <c r="M3" s="4">
        <v>2</v>
      </c>
      <c r="N3" s="4">
        <v>2</v>
      </c>
      <c r="O3" s="4">
        <v>2</v>
      </c>
      <c r="P3" s="4">
        <v>2</v>
      </c>
      <c r="Q3" s="4">
        <v>1</v>
      </c>
      <c r="R3" s="4">
        <v>3</v>
      </c>
      <c r="S3" s="4">
        <v>2</v>
      </c>
      <c r="T3" s="4">
        <v>3</v>
      </c>
      <c r="U3" s="4">
        <v>1</v>
      </c>
      <c r="V3" s="4">
        <v>2</v>
      </c>
      <c r="W3" s="4">
        <v>2</v>
      </c>
      <c r="X3" s="4">
        <v>1</v>
      </c>
      <c r="Y3" s="4">
        <v>2</v>
      </c>
      <c r="Z3" s="4"/>
      <c r="AA3" s="4">
        <v>2</v>
      </c>
      <c r="AB3" s="4">
        <v>3</v>
      </c>
      <c r="AC3" s="4">
        <v>2</v>
      </c>
      <c r="AD3" s="4">
        <v>2</v>
      </c>
      <c r="AE3" s="4">
        <v>2</v>
      </c>
      <c r="AF3" s="4">
        <v>3</v>
      </c>
      <c r="AG3" s="4">
        <v>2</v>
      </c>
      <c r="AH3" s="4">
        <v>2</v>
      </c>
      <c r="AI3" s="4">
        <v>1</v>
      </c>
      <c r="AJ3" s="4">
        <v>2</v>
      </c>
      <c r="AK3" s="4">
        <v>2</v>
      </c>
      <c r="AL3" s="4">
        <v>2</v>
      </c>
      <c r="AM3" s="4">
        <v>2</v>
      </c>
      <c r="AN3" s="4">
        <v>3</v>
      </c>
      <c r="AO3" s="4">
        <v>2</v>
      </c>
      <c r="AP3" s="4">
        <v>3</v>
      </c>
      <c r="AQ3" s="4">
        <v>2</v>
      </c>
      <c r="AR3" s="4">
        <v>1</v>
      </c>
      <c r="AS3" s="4">
        <v>2</v>
      </c>
      <c r="AT3" s="4">
        <v>1</v>
      </c>
      <c r="AU3" s="4">
        <v>2</v>
      </c>
      <c r="AV3" s="4">
        <v>2</v>
      </c>
      <c r="AW3" s="4">
        <v>2</v>
      </c>
      <c r="AX3" s="4">
        <v>2</v>
      </c>
      <c r="AY3" s="4">
        <v>2</v>
      </c>
      <c r="AZ3" s="4">
        <v>1</v>
      </c>
      <c r="BA3" s="4">
        <v>3</v>
      </c>
      <c r="BB3" s="4">
        <v>2</v>
      </c>
      <c r="BC3" s="4">
        <v>1</v>
      </c>
      <c r="BD3" s="4">
        <v>2</v>
      </c>
      <c r="BE3" s="4">
        <v>2</v>
      </c>
      <c r="BF3" s="4">
        <v>1</v>
      </c>
      <c r="BG3" s="4" t="s">
        <v>232</v>
      </c>
      <c r="BH3" s="4">
        <v>2</v>
      </c>
      <c r="BI3" s="4">
        <v>1</v>
      </c>
      <c r="BJ3" s="4">
        <v>1</v>
      </c>
      <c r="BK3" s="4">
        <v>2</v>
      </c>
      <c r="BL3" s="4">
        <v>2</v>
      </c>
      <c r="BM3" s="4">
        <v>1</v>
      </c>
      <c r="BN3" s="4">
        <v>2</v>
      </c>
      <c r="BO3" s="4">
        <v>2</v>
      </c>
      <c r="BP3" s="4">
        <v>1</v>
      </c>
      <c r="BQ3" s="4">
        <v>3</v>
      </c>
      <c r="BR3" s="4">
        <v>4</v>
      </c>
      <c r="BS3" s="4" t="s">
        <v>232</v>
      </c>
      <c r="BT3" s="4">
        <v>2</v>
      </c>
      <c r="BU3" s="4">
        <v>2</v>
      </c>
      <c r="BV3" s="4">
        <v>1</v>
      </c>
      <c r="BW3" s="4">
        <v>3</v>
      </c>
      <c r="BX3" s="4">
        <v>4</v>
      </c>
      <c r="BY3" s="4">
        <v>3</v>
      </c>
      <c r="BZ3" s="4">
        <v>3</v>
      </c>
      <c r="CA3" s="4">
        <v>1</v>
      </c>
      <c r="CB3" s="4">
        <v>2</v>
      </c>
      <c r="CC3" s="4">
        <v>1</v>
      </c>
      <c r="CD3" s="4">
        <v>2</v>
      </c>
      <c r="CE3" s="4">
        <v>3</v>
      </c>
      <c r="CF3" s="4">
        <v>1</v>
      </c>
      <c r="CG3" s="4">
        <v>2</v>
      </c>
      <c r="CH3" s="4" t="s">
        <v>232</v>
      </c>
      <c r="CI3" s="4">
        <v>1</v>
      </c>
      <c r="CJ3" s="4">
        <v>1</v>
      </c>
      <c r="CK3" s="4">
        <v>3</v>
      </c>
      <c r="CL3" s="4">
        <v>1</v>
      </c>
      <c r="CM3" s="4">
        <v>3</v>
      </c>
      <c r="CN3" s="4">
        <v>2</v>
      </c>
      <c r="CO3" s="4">
        <v>2</v>
      </c>
      <c r="CP3" s="4">
        <v>1</v>
      </c>
      <c r="CQ3" s="4">
        <v>2</v>
      </c>
      <c r="CR3" s="4">
        <v>1</v>
      </c>
      <c r="CS3" s="4">
        <v>2</v>
      </c>
      <c r="CT3" s="4">
        <v>1</v>
      </c>
      <c r="CU3" s="4">
        <v>2</v>
      </c>
      <c r="CV3" s="4">
        <v>1</v>
      </c>
      <c r="CW3" s="4">
        <v>2</v>
      </c>
      <c r="CX3" s="4">
        <v>2</v>
      </c>
      <c r="CY3" s="4" t="s">
        <v>232</v>
      </c>
      <c r="CZ3" s="4">
        <v>3</v>
      </c>
      <c r="DA3" s="4">
        <v>1</v>
      </c>
      <c r="DB3" s="4">
        <v>2</v>
      </c>
      <c r="DC3" s="4">
        <v>3</v>
      </c>
      <c r="DD3" s="4">
        <v>3</v>
      </c>
      <c r="DE3" s="4">
        <v>2</v>
      </c>
      <c r="DF3" s="4">
        <v>2</v>
      </c>
      <c r="DG3" s="4">
        <v>1</v>
      </c>
      <c r="DH3" s="4">
        <v>2</v>
      </c>
      <c r="DI3" s="4">
        <v>2</v>
      </c>
      <c r="DJ3" s="4" t="s">
        <v>232</v>
      </c>
      <c r="DK3" s="4">
        <v>4</v>
      </c>
      <c r="DL3" s="4" t="s">
        <v>232</v>
      </c>
      <c r="DM3" s="4">
        <v>2</v>
      </c>
      <c r="DN3" s="4">
        <v>3</v>
      </c>
      <c r="DO3" s="4">
        <v>1</v>
      </c>
      <c r="DP3" s="4">
        <v>1</v>
      </c>
      <c r="DQ3" s="4">
        <v>2</v>
      </c>
      <c r="DR3" s="4">
        <v>2</v>
      </c>
      <c r="DS3" s="4">
        <v>2</v>
      </c>
      <c r="DT3" s="4">
        <v>3</v>
      </c>
      <c r="DU3" s="4">
        <v>2</v>
      </c>
      <c r="DV3" s="4">
        <v>3</v>
      </c>
      <c r="DW3" s="12">
        <v>3</v>
      </c>
      <c r="DX3" s="12">
        <v>2</v>
      </c>
      <c r="DY3" s="12">
        <v>2</v>
      </c>
      <c r="DZ3" s="12">
        <v>1</v>
      </c>
      <c r="EA3" s="12">
        <v>2</v>
      </c>
      <c r="EB3" s="12">
        <v>2</v>
      </c>
      <c r="EC3" s="12">
        <v>2</v>
      </c>
      <c r="ED3" s="12">
        <v>2</v>
      </c>
      <c r="EE3" s="12">
        <v>1</v>
      </c>
      <c r="EF3" s="12">
        <v>2</v>
      </c>
      <c r="EG3" s="12">
        <v>3</v>
      </c>
      <c r="EH3" s="12">
        <v>3</v>
      </c>
      <c r="EI3" s="12" t="s">
        <v>232</v>
      </c>
      <c r="EJ3" s="12">
        <v>2</v>
      </c>
      <c r="EK3" s="12" t="s">
        <v>232</v>
      </c>
      <c r="EL3" s="12">
        <v>1</v>
      </c>
      <c r="EM3" s="12">
        <v>3</v>
      </c>
      <c r="EN3" s="12">
        <v>2</v>
      </c>
      <c r="EO3" s="12" t="s">
        <v>232</v>
      </c>
      <c r="EP3" s="12" t="s">
        <v>232</v>
      </c>
      <c r="EQ3" s="12">
        <v>2</v>
      </c>
      <c r="ER3" s="12" t="s">
        <v>232</v>
      </c>
      <c r="ES3" s="12">
        <v>1</v>
      </c>
      <c r="ET3" s="12">
        <v>2</v>
      </c>
      <c r="EU3" s="12">
        <v>2</v>
      </c>
      <c r="EV3" s="12">
        <v>2</v>
      </c>
      <c r="EW3" s="12">
        <v>4</v>
      </c>
      <c r="EX3" s="12">
        <v>3</v>
      </c>
      <c r="EY3" s="12">
        <v>2</v>
      </c>
      <c r="EZ3" s="12">
        <v>2</v>
      </c>
      <c r="FA3" s="12">
        <v>2</v>
      </c>
      <c r="FB3" s="12" t="s">
        <v>232</v>
      </c>
      <c r="FC3" s="12">
        <v>1</v>
      </c>
      <c r="FD3" s="12">
        <v>2</v>
      </c>
      <c r="FE3" s="12">
        <v>2</v>
      </c>
      <c r="FF3" s="12">
        <v>2</v>
      </c>
      <c r="FG3" s="14">
        <f t="shared" ref="FG3:FG9" si="0">AVERAGE(B3:FF3)</f>
        <v>1.9864864864864864</v>
      </c>
      <c r="FH3">
        <f t="shared" ref="FH3:FH9" si="1">COUNTIF(B3:FF3, 1)</f>
        <v>36</v>
      </c>
      <c r="FI3">
        <f t="shared" ref="FI3:FI9" si="2">COUNTIF(B3:FF3, 2)</f>
        <v>82</v>
      </c>
      <c r="FJ3">
        <f t="shared" ref="FJ3:FJ9" si="3">COUNTIF(B3:FF3,3)</f>
        <v>26</v>
      </c>
      <c r="FK3">
        <f t="shared" ref="FK3:FK9" si="4">COUNTIF(B3:FF3, 4)</f>
        <v>4</v>
      </c>
      <c r="FL3">
        <f t="shared" ref="FL3:FL9" si="5">COUNTIF(B3:FF3, "N")</f>
        <v>12</v>
      </c>
      <c r="FN3" s="20">
        <f t="shared" ref="FN3:FN9" si="6">FH3/SUM($FH3:$FL3)</f>
        <v>0.22500000000000001</v>
      </c>
      <c r="FO3" s="20">
        <f t="shared" ref="FO3:FO9" si="7">FI3/SUM($FH3:$FL3)</f>
        <v>0.51249999999999996</v>
      </c>
      <c r="FP3" s="20">
        <f t="shared" ref="FP3:FP9" si="8">FJ3/SUM($FH3:$FL3)</f>
        <v>0.16250000000000001</v>
      </c>
      <c r="FQ3" s="20">
        <f t="shared" ref="FQ3:FQ9" si="9">FK3/SUM($FH3:$FL3)</f>
        <v>2.5000000000000001E-2</v>
      </c>
      <c r="FR3" s="20">
        <f t="shared" ref="FR3:FR9" si="10">FL3/SUM($FH3:$FL3)</f>
        <v>7.4999999999999997E-2</v>
      </c>
      <c r="FT3" s="20">
        <f t="shared" ref="FT3:FT9" si="11">SUM(FH3:FI3)/SUM($FH3:$FL3)</f>
        <v>0.73750000000000004</v>
      </c>
      <c r="FU3" s="20">
        <f t="shared" ref="FU3:FU9" si="12">SUM(FJ3:FK3)/SUM($FH3:$FL3)</f>
        <v>0.1875</v>
      </c>
      <c r="FV3" s="20">
        <f t="shared" ref="FV3:FV9" si="13">FL3/SUM(FH3:FL3)</f>
        <v>7.4999999999999997E-2</v>
      </c>
    </row>
    <row r="4" spans="1:178" ht="15" thickBot="1" x14ac:dyDescent="0.4">
      <c r="A4" s="1" t="s">
        <v>2</v>
      </c>
      <c r="B4" s="4">
        <v>1</v>
      </c>
      <c r="C4" s="4">
        <v>1</v>
      </c>
      <c r="D4" s="4">
        <v>2</v>
      </c>
      <c r="E4" s="4">
        <v>1</v>
      </c>
      <c r="F4" s="4">
        <v>2</v>
      </c>
      <c r="G4" s="4">
        <v>1</v>
      </c>
      <c r="H4" s="4" t="s">
        <v>232</v>
      </c>
      <c r="I4" s="4">
        <v>1</v>
      </c>
      <c r="J4" s="4">
        <v>2</v>
      </c>
      <c r="K4" s="4">
        <v>1</v>
      </c>
      <c r="L4" s="4" t="s">
        <v>232</v>
      </c>
      <c r="M4" s="4">
        <v>3</v>
      </c>
      <c r="N4" s="4">
        <v>2</v>
      </c>
      <c r="O4" s="4" t="s">
        <v>232</v>
      </c>
      <c r="P4" s="4">
        <v>1</v>
      </c>
      <c r="Q4" s="4">
        <v>1</v>
      </c>
      <c r="R4" s="4">
        <v>2</v>
      </c>
      <c r="S4" s="4">
        <v>2</v>
      </c>
      <c r="T4" s="4" t="s">
        <v>232</v>
      </c>
      <c r="U4" s="4">
        <v>1</v>
      </c>
      <c r="V4" s="4">
        <v>2</v>
      </c>
      <c r="W4" s="4">
        <v>2</v>
      </c>
      <c r="X4" s="4">
        <v>1</v>
      </c>
      <c r="Y4" s="4" t="s">
        <v>232</v>
      </c>
      <c r="Z4" s="4">
        <v>1</v>
      </c>
      <c r="AA4" s="4">
        <v>1</v>
      </c>
      <c r="AB4" s="4" t="s">
        <v>232</v>
      </c>
      <c r="AC4" s="4" t="s">
        <v>232</v>
      </c>
      <c r="AD4" s="4">
        <v>2</v>
      </c>
      <c r="AE4" s="4">
        <v>1</v>
      </c>
      <c r="AF4" s="4" t="s">
        <v>232</v>
      </c>
      <c r="AG4" s="4" t="s">
        <v>232</v>
      </c>
      <c r="AH4" s="4" t="s">
        <v>232</v>
      </c>
      <c r="AI4" s="4">
        <v>1</v>
      </c>
      <c r="AJ4" s="4" t="s">
        <v>232</v>
      </c>
      <c r="AK4" s="4">
        <v>1</v>
      </c>
      <c r="AL4" s="4" t="s">
        <v>232</v>
      </c>
      <c r="AM4" s="4">
        <v>2</v>
      </c>
      <c r="AN4" s="4">
        <v>1</v>
      </c>
      <c r="AO4" s="4">
        <v>2</v>
      </c>
      <c r="AP4" s="4"/>
      <c r="AQ4" s="4">
        <v>2</v>
      </c>
      <c r="AR4" s="4">
        <v>1</v>
      </c>
      <c r="AS4" s="4">
        <v>2</v>
      </c>
      <c r="AT4" s="4" t="s">
        <v>232</v>
      </c>
      <c r="AU4" s="4">
        <v>2</v>
      </c>
      <c r="AV4" s="4" t="s">
        <v>232</v>
      </c>
      <c r="AW4" s="4">
        <v>1</v>
      </c>
      <c r="AX4" s="4">
        <v>2</v>
      </c>
      <c r="AY4" s="4">
        <v>2</v>
      </c>
      <c r="AZ4" s="4">
        <v>1</v>
      </c>
      <c r="BA4" s="4">
        <v>2</v>
      </c>
      <c r="BB4" s="4">
        <v>2</v>
      </c>
      <c r="BC4" s="4">
        <v>1</v>
      </c>
      <c r="BD4" s="4" t="s">
        <v>232</v>
      </c>
      <c r="BE4" s="4">
        <v>1</v>
      </c>
      <c r="BF4" s="4">
        <v>2</v>
      </c>
      <c r="BG4" s="4">
        <v>2</v>
      </c>
      <c r="BH4" s="4">
        <v>1</v>
      </c>
      <c r="BI4" s="4">
        <v>1</v>
      </c>
      <c r="BJ4" s="4">
        <v>2</v>
      </c>
      <c r="BK4" s="4">
        <v>2</v>
      </c>
      <c r="BL4" s="4">
        <v>1</v>
      </c>
      <c r="BM4" s="4">
        <v>1</v>
      </c>
      <c r="BN4" s="4">
        <v>2</v>
      </c>
      <c r="BO4" s="4">
        <v>1</v>
      </c>
      <c r="BP4" s="4">
        <v>1</v>
      </c>
      <c r="BQ4" s="4">
        <v>2</v>
      </c>
      <c r="BR4" s="4"/>
      <c r="BS4" s="4" t="s">
        <v>232</v>
      </c>
      <c r="BT4" s="4">
        <v>2</v>
      </c>
      <c r="BU4" s="4" t="s">
        <v>232</v>
      </c>
      <c r="BV4" s="4" t="s">
        <v>232</v>
      </c>
      <c r="BW4" s="4">
        <v>3</v>
      </c>
      <c r="BX4" s="4" t="s">
        <v>232</v>
      </c>
      <c r="BY4" s="4">
        <v>1</v>
      </c>
      <c r="BZ4" s="4">
        <v>3</v>
      </c>
      <c r="CA4" s="4">
        <v>1</v>
      </c>
      <c r="CB4" s="4">
        <v>2</v>
      </c>
      <c r="CC4" s="4">
        <v>1</v>
      </c>
      <c r="CD4" s="4">
        <v>1</v>
      </c>
      <c r="CE4" s="4">
        <v>3</v>
      </c>
      <c r="CF4" s="4">
        <v>1</v>
      </c>
      <c r="CG4" s="4">
        <v>1</v>
      </c>
      <c r="CH4" s="4" t="s">
        <v>232</v>
      </c>
      <c r="CI4" s="4">
        <v>2</v>
      </c>
      <c r="CJ4" s="4" t="s">
        <v>232</v>
      </c>
      <c r="CK4" s="4" t="s">
        <v>232</v>
      </c>
      <c r="CL4" s="4" t="s">
        <v>232</v>
      </c>
      <c r="CM4" s="4">
        <v>1</v>
      </c>
      <c r="CN4" s="4" t="s">
        <v>232</v>
      </c>
      <c r="CO4" s="4">
        <v>2</v>
      </c>
      <c r="CP4" s="4" t="s">
        <v>232</v>
      </c>
      <c r="CQ4" s="4">
        <v>2</v>
      </c>
      <c r="CR4" s="4">
        <v>1</v>
      </c>
      <c r="CS4" s="4">
        <v>1</v>
      </c>
      <c r="CT4" s="4" t="s">
        <v>232</v>
      </c>
      <c r="CU4" s="4"/>
      <c r="CV4" s="4">
        <v>2</v>
      </c>
      <c r="CW4" s="4">
        <v>2</v>
      </c>
      <c r="CX4" s="4">
        <v>1</v>
      </c>
      <c r="CY4" s="4" t="s">
        <v>232</v>
      </c>
      <c r="CZ4" s="4">
        <v>2</v>
      </c>
      <c r="DA4" s="4">
        <v>1</v>
      </c>
      <c r="DB4" s="4">
        <v>1</v>
      </c>
      <c r="DC4" s="4">
        <v>2</v>
      </c>
      <c r="DD4" s="4">
        <v>2</v>
      </c>
      <c r="DE4" s="4" t="s">
        <v>232</v>
      </c>
      <c r="DF4" s="4">
        <v>1</v>
      </c>
      <c r="DG4" s="4">
        <v>1</v>
      </c>
      <c r="DH4" s="4">
        <v>2</v>
      </c>
      <c r="DI4" s="4" t="s">
        <v>232</v>
      </c>
      <c r="DJ4" s="4">
        <v>2</v>
      </c>
      <c r="DK4" s="4">
        <v>1</v>
      </c>
      <c r="DL4" s="4" t="s">
        <v>232</v>
      </c>
      <c r="DM4" s="4">
        <v>2</v>
      </c>
      <c r="DN4" s="4">
        <v>2</v>
      </c>
      <c r="DO4" s="4">
        <v>2</v>
      </c>
      <c r="DP4" s="4">
        <v>1</v>
      </c>
      <c r="DQ4" s="4">
        <v>1</v>
      </c>
      <c r="DR4" s="4">
        <v>2</v>
      </c>
      <c r="DS4" s="4">
        <v>1</v>
      </c>
      <c r="DT4" s="4" t="s">
        <v>232</v>
      </c>
      <c r="DU4" s="4">
        <v>1</v>
      </c>
      <c r="DV4" s="4">
        <v>4</v>
      </c>
      <c r="DW4" s="12">
        <v>4</v>
      </c>
      <c r="DX4" s="12" t="s">
        <v>232</v>
      </c>
      <c r="DY4" s="12">
        <v>2</v>
      </c>
      <c r="DZ4" s="12">
        <v>1</v>
      </c>
      <c r="EA4" s="12">
        <v>2</v>
      </c>
      <c r="EB4" s="12">
        <v>2</v>
      </c>
      <c r="EC4" s="12">
        <v>1</v>
      </c>
      <c r="ED4" s="12">
        <v>3</v>
      </c>
      <c r="EE4" s="12">
        <v>1</v>
      </c>
      <c r="EF4" s="12">
        <v>2</v>
      </c>
      <c r="EG4" s="12" t="s">
        <v>232</v>
      </c>
      <c r="EH4" s="12" t="s">
        <v>232</v>
      </c>
      <c r="EI4" s="12">
        <v>2</v>
      </c>
      <c r="EJ4" s="12">
        <v>2</v>
      </c>
      <c r="EK4" s="12">
        <v>1</v>
      </c>
      <c r="EL4" s="12">
        <v>1</v>
      </c>
      <c r="EM4" s="12">
        <v>2</v>
      </c>
      <c r="EN4" s="12">
        <v>2</v>
      </c>
      <c r="EO4" s="12">
        <v>2</v>
      </c>
      <c r="EP4" s="12">
        <v>2</v>
      </c>
      <c r="EQ4" s="12" t="s">
        <v>232</v>
      </c>
      <c r="ER4" s="12">
        <v>2</v>
      </c>
      <c r="ES4" s="12">
        <v>1</v>
      </c>
      <c r="ET4" s="12">
        <v>2</v>
      </c>
      <c r="EU4" s="12" t="s">
        <v>232</v>
      </c>
      <c r="EV4" s="12" t="s">
        <v>232</v>
      </c>
      <c r="EW4" s="12" t="s">
        <v>232</v>
      </c>
      <c r="EX4" s="12" t="s">
        <v>232</v>
      </c>
      <c r="EY4" s="12">
        <v>3</v>
      </c>
      <c r="EZ4" s="12" t="s">
        <v>232</v>
      </c>
      <c r="FA4" s="12">
        <v>2</v>
      </c>
      <c r="FB4" s="12">
        <v>2</v>
      </c>
      <c r="FC4" s="12">
        <v>2</v>
      </c>
      <c r="FD4" s="12">
        <v>1</v>
      </c>
      <c r="FE4" s="12" t="s">
        <v>232</v>
      </c>
      <c r="FF4" s="12">
        <v>2</v>
      </c>
      <c r="FG4" s="14">
        <f t="shared" si="0"/>
        <v>1.6324786324786325</v>
      </c>
      <c r="FH4">
        <f t="shared" si="1"/>
        <v>53</v>
      </c>
      <c r="FI4">
        <f t="shared" si="2"/>
        <v>56</v>
      </c>
      <c r="FJ4">
        <f t="shared" si="3"/>
        <v>6</v>
      </c>
      <c r="FK4">
        <f t="shared" si="4"/>
        <v>2</v>
      </c>
      <c r="FL4">
        <f t="shared" si="5"/>
        <v>41</v>
      </c>
      <c r="FN4" s="20">
        <f t="shared" si="6"/>
        <v>0.33544303797468356</v>
      </c>
      <c r="FO4" s="20">
        <f t="shared" si="7"/>
        <v>0.35443037974683544</v>
      </c>
      <c r="FP4" s="20">
        <f t="shared" si="8"/>
        <v>3.7974683544303799E-2</v>
      </c>
      <c r="FQ4" s="20">
        <f t="shared" si="9"/>
        <v>1.2658227848101266E-2</v>
      </c>
      <c r="FR4" s="20">
        <f t="shared" si="10"/>
        <v>0.25949367088607594</v>
      </c>
      <c r="FT4" s="20">
        <f t="shared" si="11"/>
        <v>0.689873417721519</v>
      </c>
      <c r="FU4" s="20">
        <f t="shared" si="12"/>
        <v>5.0632911392405063E-2</v>
      </c>
      <c r="FV4" s="20">
        <f t="shared" si="13"/>
        <v>0.25949367088607594</v>
      </c>
    </row>
    <row r="5" spans="1:178" ht="15" thickBot="1" x14ac:dyDescent="0.4">
      <c r="A5" s="1" t="s">
        <v>3</v>
      </c>
      <c r="B5" s="4">
        <v>1</v>
      </c>
      <c r="C5" s="4">
        <v>3</v>
      </c>
      <c r="D5" s="4">
        <v>3</v>
      </c>
      <c r="E5" s="4">
        <v>3</v>
      </c>
      <c r="F5" s="4">
        <v>2</v>
      </c>
      <c r="G5" s="4">
        <v>2</v>
      </c>
      <c r="H5" s="4">
        <v>2</v>
      </c>
      <c r="I5" s="4">
        <v>2</v>
      </c>
      <c r="J5" s="4">
        <v>3</v>
      </c>
      <c r="K5" s="4">
        <v>2</v>
      </c>
      <c r="L5" s="4">
        <v>3</v>
      </c>
      <c r="M5" s="4">
        <v>1</v>
      </c>
      <c r="N5" s="4">
        <v>2</v>
      </c>
      <c r="O5" s="4" t="s">
        <v>232</v>
      </c>
      <c r="P5" s="4">
        <v>4</v>
      </c>
      <c r="Q5" s="4">
        <v>2</v>
      </c>
      <c r="R5" s="4">
        <v>4</v>
      </c>
      <c r="S5" s="4">
        <v>3</v>
      </c>
      <c r="T5" s="4">
        <v>2</v>
      </c>
      <c r="U5" s="4">
        <v>1</v>
      </c>
      <c r="V5" s="4">
        <v>4</v>
      </c>
      <c r="W5" s="4">
        <v>2</v>
      </c>
      <c r="X5" s="4">
        <v>1</v>
      </c>
      <c r="Y5" s="4">
        <v>2</v>
      </c>
      <c r="Z5" s="4">
        <v>1</v>
      </c>
      <c r="AA5" s="4">
        <v>4</v>
      </c>
      <c r="AB5" s="4">
        <v>4</v>
      </c>
      <c r="AC5" s="4">
        <v>3</v>
      </c>
      <c r="AD5" s="4">
        <v>4</v>
      </c>
      <c r="AE5" s="4">
        <v>2</v>
      </c>
      <c r="AF5" s="4">
        <v>2</v>
      </c>
      <c r="AG5" s="4" t="s">
        <v>232</v>
      </c>
      <c r="AH5" s="4" t="s">
        <v>232</v>
      </c>
      <c r="AI5" s="4" t="s">
        <v>232</v>
      </c>
      <c r="AJ5" s="4">
        <v>3</v>
      </c>
      <c r="AK5" s="4">
        <v>4</v>
      </c>
      <c r="AL5" s="4">
        <v>2</v>
      </c>
      <c r="AM5" s="4">
        <v>2</v>
      </c>
      <c r="AN5" s="4">
        <v>4</v>
      </c>
      <c r="AO5" s="4" t="s">
        <v>232</v>
      </c>
      <c r="AP5" s="4" t="s">
        <v>232</v>
      </c>
      <c r="AQ5" s="4">
        <v>3</v>
      </c>
      <c r="AR5" s="4">
        <v>1</v>
      </c>
      <c r="AS5" s="4">
        <v>2</v>
      </c>
      <c r="AT5" s="4"/>
      <c r="AU5" s="4">
        <v>2</v>
      </c>
      <c r="AV5" s="4">
        <v>2</v>
      </c>
      <c r="AW5" s="4">
        <v>4</v>
      </c>
      <c r="AX5" s="4">
        <v>3</v>
      </c>
      <c r="AY5" s="4" t="s">
        <v>232</v>
      </c>
      <c r="AZ5" s="4">
        <v>2</v>
      </c>
      <c r="BA5" s="4">
        <v>4</v>
      </c>
      <c r="BB5" s="4">
        <v>3</v>
      </c>
      <c r="BC5" s="4">
        <v>1</v>
      </c>
      <c r="BD5" s="4">
        <v>4</v>
      </c>
      <c r="BE5" s="4">
        <v>3</v>
      </c>
      <c r="BF5" s="4">
        <v>2</v>
      </c>
      <c r="BG5" s="4">
        <v>2</v>
      </c>
      <c r="BH5" s="4">
        <v>2</v>
      </c>
      <c r="BI5" s="4">
        <v>1</v>
      </c>
      <c r="BJ5" s="4">
        <v>3</v>
      </c>
      <c r="BK5" s="4">
        <v>3</v>
      </c>
      <c r="BL5" s="4">
        <v>3</v>
      </c>
      <c r="BM5" s="4">
        <v>3</v>
      </c>
      <c r="BN5" s="4">
        <v>3</v>
      </c>
      <c r="BO5" s="4">
        <v>2</v>
      </c>
      <c r="BP5" s="4">
        <v>1</v>
      </c>
      <c r="BQ5" s="4">
        <v>2</v>
      </c>
      <c r="BR5" s="4">
        <v>1</v>
      </c>
      <c r="BS5" s="4">
        <v>3</v>
      </c>
      <c r="BT5" s="4">
        <v>3</v>
      </c>
      <c r="BU5" s="4">
        <v>3</v>
      </c>
      <c r="BV5" s="4" t="s">
        <v>232</v>
      </c>
      <c r="BW5" s="4">
        <v>3</v>
      </c>
      <c r="BX5" s="4">
        <v>4</v>
      </c>
      <c r="BY5" s="4">
        <v>2</v>
      </c>
      <c r="BZ5" s="4" t="s">
        <v>232</v>
      </c>
      <c r="CA5" s="4">
        <v>2</v>
      </c>
      <c r="CB5" s="4">
        <v>3</v>
      </c>
      <c r="CC5" s="4">
        <v>1</v>
      </c>
      <c r="CD5" s="4">
        <v>2</v>
      </c>
      <c r="CE5" s="4">
        <v>3</v>
      </c>
      <c r="CF5" s="4">
        <v>2</v>
      </c>
      <c r="CG5" s="4">
        <v>3</v>
      </c>
      <c r="CH5" s="4">
        <v>2</v>
      </c>
      <c r="CI5" s="4" t="s">
        <v>232</v>
      </c>
      <c r="CJ5" s="4">
        <v>1</v>
      </c>
      <c r="CK5" s="4">
        <v>4</v>
      </c>
      <c r="CL5" s="4" t="s">
        <v>232</v>
      </c>
      <c r="CM5" s="4">
        <v>1</v>
      </c>
      <c r="CN5" s="4">
        <v>4</v>
      </c>
      <c r="CO5" s="4">
        <v>4</v>
      </c>
      <c r="CP5" s="4">
        <v>3</v>
      </c>
      <c r="CQ5" s="4"/>
      <c r="CR5" s="4">
        <v>3</v>
      </c>
      <c r="CS5" s="4">
        <v>3</v>
      </c>
      <c r="CT5" s="4">
        <v>2</v>
      </c>
      <c r="CU5" s="4">
        <v>2</v>
      </c>
      <c r="CV5" s="4" t="s">
        <v>232</v>
      </c>
      <c r="CW5" s="4">
        <v>2</v>
      </c>
      <c r="CX5" s="4">
        <v>3</v>
      </c>
      <c r="CY5" s="4" t="s">
        <v>232</v>
      </c>
      <c r="CZ5" s="4">
        <v>4</v>
      </c>
      <c r="DA5" s="4">
        <v>3</v>
      </c>
      <c r="DB5" s="4">
        <v>2</v>
      </c>
      <c r="DC5" s="4">
        <v>3</v>
      </c>
      <c r="DD5" s="4">
        <v>4</v>
      </c>
      <c r="DE5" s="4">
        <v>1</v>
      </c>
      <c r="DF5" s="4">
        <v>3</v>
      </c>
      <c r="DG5" s="4">
        <v>1</v>
      </c>
      <c r="DH5" s="4">
        <v>3</v>
      </c>
      <c r="DI5" s="4">
        <v>2</v>
      </c>
      <c r="DJ5" s="4">
        <v>2</v>
      </c>
      <c r="DK5" s="4">
        <v>4</v>
      </c>
      <c r="DL5" s="4" t="s">
        <v>232</v>
      </c>
      <c r="DM5" s="4">
        <v>3</v>
      </c>
      <c r="DN5" s="4">
        <v>3</v>
      </c>
      <c r="DO5" s="4">
        <v>1</v>
      </c>
      <c r="DP5" s="4">
        <v>2</v>
      </c>
      <c r="DQ5" s="4">
        <v>2</v>
      </c>
      <c r="DR5" s="4">
        <v>3</v>
      </c>
      <c r="DS5" s="4">
        <v>3</v>
      </c>
      <c r="DT5" s="4">
        <v>3</v>
      </c>
      <c r="DU5" s="4">
        <v>2</v>
      </c>
      <c r="DV5" s="4">
        <v>4</v>
      </c>
      <c r="DW5" s="12">
        <v>4</v>
      </c>
      <c r="DX5" s="12" t="s">
        <v>232</v>
      </c>
      <c r="DY5" s="12">
        <v>2</v>
      </c>
      <c r="DZ5" s="12">
        <v>1</v>
      </c>
      <c r="EA5" s="12">
        <v>2</v>
      </c>
      <c r="EB5" s="12">
        <v>2</v>
      </c>
      <c r="EC5" s="12">
        <v>2</v>
      </c>
      <c r="ED5" s="12">
        <v>4</v>
      </c>
      <c r="EE5" s="12">
        <v>2</v>
      </c>
      <c r="EF5" s="12">
        <v>2</v>
      </c>
      <c r="EG5" s="12">
        <v>2</v>
      </c>
      <c r="EH5" s="12">
        <v>3</v>
      </c>
      <c r="EI5" s="12">
        <v>3</v>
      </c>
      <c r="EJ5" s="12">
        <v>3</v>
      </c>
      <c r="EK5" s="12">
        <v>3</v>
      </c>
      <c r="EL5" s="12">
        <v>1</v>
      </c>
      <c r="EM5" s="12">
        <v>4</v>
      </c>
      <c r="EN5" s="12">
        <v>3</v>
      </c>
      <c r="EO5" s="12">
        <v>4</v>
      </c>
      <c r="EP5" s="12">
        <v>4</v>
      </c>
      <c r="EQ5" s="12">
        <v>3</v>
      </c>
      <c r="ER5" s="12">
        <v>2</v>
      </c>
      <c r="ES5" s="12">
        <v>2</v>
      </c>
      <c r="ET5" s="12">
        <v>4</v>
      </c>
      <c r="EU5" s="12" t="s">
        <v>232</v>
      </c>
      <c r="EV5" s="12">
        <v>4</v>
      </c>
      <c r="EW5" s="12">
        <v>3</v>
      </c>
      <c r="EX5" s="12">
        <v>3</v>
      </c>
      <c r="EY5" s="12">
        <v>3</v>
      </c>
      <c r="EZ5" s="12">
        <v>4</v>
      </c>
      <c r="FA5" s="12">
        <v>3</v>
      </c>
      <c r="FB5" s="12">
        <v>2</v>
      </c>
      <c r="FC5" s="12">
        <v>3</v>
      </c>
      <c r="FD5" s="12">
        <v>3</v>
      </c>
      <c r="FE5" s="12">
        <v>1</v>
      </c>
      <c r="FF5" s="12">
        <v>3</v>
      </c>
      <c r="FG5" s="14">
        <f t="shared" si="0"/>
        <v>2.5944055944055946</v>
      </c>
      <c r="FH5">
        <f t="shared" si="1"/>
        <v>19</v>
      </c>
      <c r="FI5">
        <f t="shared" si="2"/>
        <v>47</v>
      </c>
      <c r="FJ5">
        <f t="shared" si="3"/>
        <v>50</v>
      </c>
      <c r="FK5">
        <f t="shared" si="4"/>
        <v>27</v>
      </c>
      <c r="FL5">
        <f t="shared" si="5"/>
        <v>16</v>
      </c>
      <c r="FN5" s="20">
        <f t="shared" si="6"/>
        <v>0.11949685534591195</v>
      </c>
      <c r="FO5" s="20">
        <f t="shared" si="7"/>
        <v>0.29559748427672955</v>
      </c>
      <c r="FP5" s="20">
        <f t="shared" si="8"/>
        <v>0.31446540880503143</v>
      </c>
      <c r="FQ5" s="20">
        <f t="shared" si="9"/>
        <v>0.16981132075471697</v>
      </c>
      <c r="FR5" s="20">
        <f t="shared" si="10"/>
        <v>0.10062893081761007</v>
      </c>
      <c r="FT5" s="20">
        <f t="shared" si="11"/>
        <v>0.41509433962264153</v>
      </c>
      <c r="FU5" s="20">
        <f t="shared" si="12"/>
        <v>0.48427672955974843</v>
      </c>
      <c r="FV5" s="20">
        <f t="shared" si="13"/>
        <v>0.10062893081761007</v>
      </c>
    </row>
    <row r="6" spans="1:178" ht="15" thickBot="1" x14ac:dyDescent="0.4">
      <c r="A6" s="1" t="s">
        <v>4</v>
      </c>
      <c r="B6" s="4">
        <v>1</v>
      </c>
      <c r="C6" s="4">
        <v>1</v>
      </c>
      <c r="D6" s="4">
        <v>2</v>
      </c>
      <c r="E6" s="4">
        <v>2</v>
      </c>
      <c r="F6" s="4">
        <v>2</v>
      </c>
      <c r="G6" s="4">
        <v>2</v>
      </c>
      <c r="H6" s="4">
        <v>2</v>
      </c>
      <c r="I6" s="4">
        <v>1</v>
      </c>
      <c r="J6" s="4">
        <v>3</v>
      </c>
      <c r="K6" s="4">
        <v>2</v>
      </c>
      <c r="L6" s="4">
        <v>2</v>
      </c>
      <c r="M6" s="4">
        <v>1</v>
      </c>
      <c r="N6" s="4">
        <v>2</v>
      </c>
      <c r="O6" s="4">
        <v>2</v>
      </c>
      <c r="P6" s="4">
        <v>2</v>
      </c>
      <c r="Q6" s="4">
        <v>2</v>
      </c>
      <c r="R6" s="4">
        <v>2</v>
      </c>
      <c r="S6" s="4">
        <v>2</v>
      </c>
      <c r="T6" s="4">
        <v>2</v>
      </c>
      <c r="U6" s="4">
        <v>1</v>
      </c>
      <c r="V6" s="4">
        <v>2</v>
      </c>
      <c r="W6" s="4">
        <v>3</v>
      </c>
      <c r="X6" s="4">
        <v>1</v>
      </c>
      <c r="Y6" s="4">
        <v>1</v>
      </c>
      <c r="Z6" s="4">
        <v>1</v>
      </c>
      <c r="AA6" s="4">
        <v>1</v>
      </c>
      <c r="AB6" s="4">
        <v>2</v>
      </c>
      <c r="AC6" s="4">
        <v>2</v>
      </c>
      <c r="AD6" s="4">
        <v>2</v>
      </c>
      <c r="AE6" s="4">
        <v>2</v>
      </c>
      <c r="AF6" s="4">
        <v>2</v>
      </c>
      <c r="AG6" s="4">
        <v>2</v>
      </c>
      <c r="AH6" s="4">
        <v>1</v>
      </c>
      <c r="AI6" s="4"/>
      <c r="AJ6" s="4">
        <v>2</v>
      </c>
      <c r="AK6" s="4" t="s">
        <v>232</v>
      </c>
      <c r="AL6" s="4">
        <v>1</v>
      </c>
      <c r="AM6" s="4">
        <v>2</v>
      </c>
      <c r="AN6" s="4">
        <v>2</v>
      </c>
      <c r="AO6" s="4">
        <v>2</v>
      </c>
      <c r="AP6" s="4">
        <v>2</v>
      </c>
      <c r="AQ6" s="4">
        <v>2</v>
      </c>
      <c r="AR6" s="4">
        <v>1</v>
      </c>
      <c r="AS6" s="4">
        <v>3</v>
      </c>
      <c r="AT6" s="4">
        <v>1</v>
      </c>
      <c r="AU6" s="4">
        <v>2</v>
      </c>
      <c r="AV6" s="4">
        <v>1</v>
      </c>
      <c r="AW6" s="4">
        <v>2</v>
      </c>
      <c r="AX6" s="4"/>
      <c r="AY6" s="4">
        <v>2</v>
      </c>
      <c r="AZ6" s="4">
        <v>2</v>
      </c>
      <c r="BA6" s="4">
        <v>4</v>
      </c>
      <c r="BB6" s="4">
        <v>2</v>
      </c>
      <c r="BC6" s="4">
        <v>1</v>
      </c>
      <c r="BD6" s="4">
        <v>1</v>
      </c>
      <c r="BE6" s="4">
        <v>2</v>
      </c>
      <c r="BF6" s="4">
        <v>2</v>
      </c>
      <c r="BG6" s="4">
        <v>2</v>
      </c>
      <c r="BH6" s="4">
        <v>2</v>
      </c>
      <c r="BI6" s="4">
        <v>1</v>
      </c>
      <c r="BJ6" s="4">
        <v>1</v>
      </c>
      <c r="BK6" s="4">
        <v>2</v>
      </c>
      <c r="BL6" s="4">
        <v>1</v>
      </c>
      <c r="BM6" s="4">
        <v>2</v>
      </c>
      <c r="BN6" s="4" t="s">
        <v>232</v>
      </c>
      <c r="BO6" s="4">
        <v>1</v>
      </c>
      <c r="BP6" s="4">
        <v>1</v>
      </c>
      <c r="BQ6" s="4">
        <v>1</v>
      </c>
      <c r="BR6" s="4">
        <v>2</v>
      </c>
      <c r="BS6" s="4">
        <v>2</v>
      </c>
      <c r="BT6" s="4">
        <v>2</v>
      </c>
      <c r="BU6" s="4">
        <v>2</v>
      </c>
      <c r="BV6" s="4">
        <v>1</v>
      </c>
      <c r="BW6" s="4">
        <v>3</v>
      </c>
      <c r="BX6" s="4">
        <v>3</v>
      </c>
      <c r="BY6" s="4">
        <v>2</v>
      </c>
      <c r="BZ6" s="4" t="s">
        <v>232</v>
      </c>
      <c r="CA6" s="4">
        <v>1</v>
      </c>
      <c r="CB6" s="4">
        <v>4</v>
      </c>
      <c r="CC6" s="4"/>
      <c r="CD6" s="4">
        <v>3</v>
      </c>
      <c r="CE6" s="4">
        <v>3</v>
      </c>
      <c r="CF6" s="4">
        <v>1</v>
      </c>
      <c r="CG6" s="4">
        <v>2</v>
      </c>
      <c r="CH6" s="4">
        <v>2</v>
      </c>
      <c r="CI6" s="4">
        <v>2</v>
      </c>
      <c r="CJ6" s="4">
        <v>1</v>
      </c>
      <c r="CK6" s="4">
        <v>3</v>
      </c>
      <c r="CL6" s="4">
        <v>1</v>
      </c>
      <c r="CM6" s="4">
        <v>1</v>
      </c>
      <c r="CN6" s="4">
        <v>2</v>
      </c>
      <c r="CO6" s="4">
        <v>2</v>
      </c>
      <c r="CP6" s="4">
        <v>2</v>
      </c>
      <c r="CQ6" s="4">
        <v>2</v>
      </c>
      <c r="CR6" s="4"/>
      <c r="CS6" s="4">
        <v>1</v>
      </c>
      <c r="CT6" s="4">
        <v>2</v>
      </c>
      <c r="CU6" s="4">
        <v>2</v>
      </c>
      <c r="CV6" s="4">
        <v>2</v>
      </c>
      <c r="CW6" s="4">
        <v>2</v>
      </c>
      <c r="CX6" s="4">
        <v>2</v>
      </c>
      <c r="CY6" s="4">
        <v>3</v>
      </c>
      <c r="CZ6" s="4">
        <v>2</v>
      </c>
      <c r="DA6" s="4">
        <v>2</v>
      </c>
      <c r="DB6" s="4">
        <v>2</v>
      </c>
      <c r="DC6" s="4" t="s">
        <v>232</v>
      </c>
      <c r="DD6" s="4">
        <v>2</v>
      </c>
      <c r="DE6" s="4">
        <v>1</v>
      </c>
      <c r="DF6" s="4">
        <v>3</v>
      </c>
      <c r="DG6" s="4" t="s">
        <v>232</v>
      </c>
      <c r="DH6" s="4">
        <v>3</v>
      </c>
      <c r="DI6" s="4">
        <v>1</v>
      </c>
      <c r="DJ6" s="4">
        <v>2</v>
      </c>
      <c r="DK6" s="4">
        <v>2</v>
      </c>
      <c r="DL6" s="4">
        <v>3</v>
      </c>
      <c r="DM6" s="4">
        <v>1</v>
      </c>
      <c r="DN6" s="4">
        <v>2</v>
      </c>
      <c r="DO6" s="4">
        <v>1</v>
      </c>
      <c r="DP6" s="4">
        <v>2</v>
      </c>
      <c r="DQ6" s="4">
        <v>2</v>
      </c>
      <c r="DR6" s="4">
        <v>3</v>
      </c>
      <c r="DS6" s="4">
        <v>3</v>
      </c>
      <c r="DT6" s="4">
        <v>3</v>
      </c>
      <c r="DU6" s="4">
        <v>2</v>
      </c>
      <c r="DV6" s="4">
        <v>4</v>
      </c>
      <c r="DW6" s="12">
        <v>4</v>
      </c>
      <c r="DX6" s="12">
        <v>2</v>
      </c>
      <c r="DY6" s="12">
        <v>2</v>
      </c>
      <c r="DZ6" s="12">
        <v>1</v>
      </c>
      <c r="EA6" s="12">
        <v>2</v>
      </c>
      <c r="EB6" s="12">
        <v>3</v>
      </c>
      <c r="EC6" s="12">
        <v>1</v>
      </c>
      <c r="ED6" s="12">
        <v>3</v>
      </c>
      <c r="EE6" s="12">
        <v>2</v>
      </c>
      <c r="EF6" s="12">
        <v>2</v>
      </c>
      <c r="EG6" s="12">
        <v>2</v>
      </c>
      <c r="EH6" s="12">
        <v>3</v>
      </c>
      <c r="EI6" s="12" t="s">
        <v>232</v>
      </c>
      <c r="EJ6" s="12">
        <v>2</v>
      </c>
      <c r="EK6" s="12">
        <v>2</v>
      </c>
      <c r="EL6" s="12">
        <v>1</v>
      </c>
      <c r="EM6" s="12">
        <v>2</v>
      </c>
      <c r="EN6" s="12">
        <v>2</v>
      </c>
      <c r="EO6" s="12">
        <v>2</v>
      </c>
      <c r="EP6" s="12">
        <v>2</v>
      </c>
      <c r="EQ6" s="12">
        <v>2</v>
      </c>
      <c r="ER6" s="12">
        <v>3</v>
      </c>
      <c r="ES6" s="12">
        <v>1</v>
      </c>
      <c r="ET6" s="12">
        <v>2</v>
      </c>
      <c r="EU6" s="12">
        <v>2</v>
      </c>
      <c r="EV6" s="12">
        <v>3</v>
      </c>
      <c r="EW6" s="12">
        <v>2</v>
      </c>
      <c r="EX6" s="12">
        <v>2</v>
      </c>
      <c r="EY6" s="12">
        <v>3</v>
      </c>
      <c r="EZ6" s="12">
        <v>3</v>
      </c>
      <c r="FA6" s="12">
        <v>2</v>
      </c>
      <c r="FB6" s="12">
        <v>2</v>
      </c>
      <c r="FC6" s="12">
        <v>3</v>
      </c>
      <c r="FD6" s="12">
        <v>1</v>
      </c>
      <c r="FE6" s="12">
        <v>2</v>
      </c>
      <c r="FF6" s="12">
        <v>3</v>
      </c>
      <c r="FG6" s="14">
        <f t="shared" si="0"/>
        <v>1.9602649006622517</v>
      </c>
      <c r="FH6">
        <f t="shared" si="1"/>
        <v>38</v>
      </c>
      <c r="FI6">
        <f t="shared" si="2"/>
        <v>85</v>
      </c>
      <c r="FJ6">
        <f t="shared" si="3"/>
        <v>24</v>
      </c>
      <c r="FK6">
        <f t="shared" si="4"/>
        <v>4</v>
      </c>
      <c r="FL6">
        <f t="shared" si="5"/>
        <v>6</v>
      </c>
      <c r="FN6" s="20">
        <f t="shared" si="6"/>
        <v>0.24203821656050956</v>
      </c>
      <c r="FO6" s="20">
        <f t="shared" si="7"/>
        <v>0.54140127388535031</v>
      </c>
      <c r="FP6" s="20">
        <f t="shared" si="8"/>
        <v>0.15286624203821655</v>
      </c>
      <c r="FQ6" s="20">
        <f t="shared" si="9"/>
        <v>2.5477707006369428E-2</v>
      </c>
      <c r="FR6" s="20">
        <f t="shared" si="10"/>
        <v>3.8216560509554139E-2</v>
      </c>
      <c r="FT6" s="20">
        <f t="shared" si="11"/>
        <v>0.78343949044585992</v>
      </c>
      <c r="FU6" s="20">
        <f t="shared" si="12"/>
        <v>0.17834394904458598</v>
      </c>
      <c r="FV6" s="20">
        <f t="shared" si="13"/>
        <v>3.8216560509554139E-2</v>
      </c>
    </row>
    <row r="7" spans="1:178" ht="15" thickBot="1" x14ac:dyDescent="0.4">
      <c r="A7" s="1" t="s">
        <v>5</v>
      </c>
      <c r="B7" s="4">
        <v>3</v>
      </c>
      <c r="C7" s="4">
        <v>1</v>
      </c>
      <c r="D7" s="4" t="s">
        <v>232</v>
      </c>
      <c r="E7" s="4">
        <v>2</v>
      </c>
      <c r="F7" s="4">
        <v>3</v>
      </c>
      <c r="G7" s="4">
        <v>2</v>
      </c>
      <c r="H7" s="4">
        <v>2</v>
      </c>
      <c r="I7" s="4">
        <v>1</v>
      </c>
      <c r="J7" s="4">
        <v>1</v>
      </c>
      <c r="K7" s="4">
        <v>1</v>
      </c>
      <c r="L7" s="4">
        <v>3</v>
      </c>
      <c r="M7" s="4">
        <v>2</v>
      </c>
      <c r="N7" s="4">
        <v>2</v>
      </c>
      <c r="O7" s="4">
        <v>2</v>
      </c>
      <c r="P7" s="4">
        <v>2</v>
      </c>
      <c r="Q7" s="4">
        <v>2</v>
      </c>
      <c r="R7" s="4">
        <v>1</v>
      </c>
      <c r="S7" s="4">
        <v>2</v>
      </c>
      <c r="T7" s="4">
        <v>2</v>
      </c>
      <c r="U7" s="4">
        <v>1</v>
      </c>
      <c r="V7" s="4" t="s">
        <v>232</v>
      </c>
      <c r="W7" s="4">
        <v>3</v>
      </c>
      <c r="X7" s="4">
        <v>1</v>
      </c>
      <c r="Y7" s="4">
        <v>1</v>
      </c>
      <c r="Z7" s="4">
        <v>1</v>
      </c>
      <c r="AA7" s="4">
        <v>1</v>
      </c>
      <c r="AB7" s="4">
        <v>3</v>
      </c>
      <c r="AC7" s="4">
        <v>2</v>
      </c>
      <c r="AD7" s="4">
        <v>2</v>
      </c>
      <c r="AE7" s="4">
        <v>2</v>
      </c>
      <c r="AF7" s="4">
        <v>3</v>
      </c>
      <c r="AG7" s="4">
        <v>2</v>
      </c>
      <c r="AH7" s="4">
        <v>1</v>
      </c>
      <c r="AI7" s="4">
        <v>2</v>
      </c>
      <c r="AJ7" s="4">
        <v>1</v>
      </c>
      <c r="AK7" s="4">
        <v>2</v>
      </c>
      <c r="AL7" s="4">
        <v>1</v>
      </c>
      <c r="AM7" s="4">
        <v>2</v>
      </c>
      <c r="AN7" s="4">
        <v>2</v>
      </c>
      <c r="AO7" s="4">
        <v>2</v>
      </c>
      <c r="AP7" s="4">
        <v>2</v>
      </c>
      <c r="AQ7" s="4">
        <v>2</v>
      </c>
      <c r="AR7" s="4">
        <v>1</v>
      </c>
      <c r="AS7" s="4">
        <v>2</v>
      </c>
      <c r="AT7" s="4">
        <v>1</v>
      </c>
      <c r="AU7" s="4">
        <v>2</v>
      </c>
      <c r="AV7" s="4">
        <v>1</v>
      </c>
      <c r="AW7" s="4">
        <v>1</v>
      </c>
      <c r="AX7" s="4">
        <v>1</v>
      </c>
      <c r="AY7" s="4">
        <v>1</v>
      </c>
      <c r="AZ7" s="4">
        <v>1</v>
      </c>
      <c r="BA7" s="4">
        <v>2</v>
      </c>
      <c r="BB7" s="4">
        <v>2</v>
      </c>
      <c r="BC7" s="4">
        <v>1</v>
      </c>
      <c r="BD7" s="4">
        <v>3</v>
      </c>
      <c r="BE7" s="4">
        <v>2</v>
      </c>
      <c r="BF7" s="4" t="s">
        <v>232</v>
      </c>
      <c r="BG7" s="4" t="s">
        <v>232</v>
      </c>
      <c r="BH7" s="4">
        <v>1</v>
      </c>
      <c r="BI7" s="4">
        <v>1</v>
      </c>
      <c r="BJ7" s="4">
        <v>1</v>
      </c>
      <c r="BK7" s="4">
        <v>1</v>
      </c>
      <c r="BL7" s="4">
        <v>1</v>
      </c>
      <c r="BM7" s="4">
        <v>2</v>
      </c>
      <c r="BN7" s="4" t="s">
        <v>232</v>
      </c>
      <c r="BO7" s="4">
        <v>1</v>
      </c>
      <c r="BP7" s="4">
        <v>1</v>
      </c>
      <c r="BQ7" s="4">
        <v>2</v>
      </c>
      <c r="BR7" s="4">
        <v>1</v>
      </c>
      <c r="BS7" s="4" t="s">
        <v>232</v>
      </c>
      <c r="BT7" s="4">
        <v>2</v>
      </c>
      <c r="BU7" s="4">
        <v>2</v>
      </c>
      <c r="BV7" s="4">
        <v>1</v>
      </c>
      <c r="BW7" s="4">
        <v>3</v>
      </c>
      <c r="BX7" s="4">
        <v>4</v>
      </c>
      <c r="BY7" s="4">
        <v>3</v>
      </c>
      <c r="BZ7" s="4" t="s">
        <v>232</v>
      </c>
      <c r="CA7" s="4">
        <v>1</v>
      </c>
      <c r="CB7" s="4">
        <v>3</v>
      </c>
      <c r="CC7" s="4">
        <v>2</v>
      </c>
      <c r="CD7" s="4">
        <v>2</v>
      </c>
      <c r="CE7" s="4">
        <v>2</v>
      </c>
      <c r="CF7" s="4">
        <v>1</v>
      </c>
      <c r="CG7" s="4">
        <v>1</v>
      </c>
      <c r="CH7" s="4">
        <v>1</v>
      </c>
      <c r="CI7" s="4" t="s">
        <v>232</v>
      </c>
      <c r="CJ7" s="4">
        <v>2</v>
      </c>
      <c r="CK7" s="4">
        <v>3</v>
      </c>
      <c r="CL7" s="4">
        <v>2</v>
      </c>
      <c r="CM7" s="4">
        <v>3</v>
      </c>
      <c r="CN7" s="4">
        <v>2</v>
      </c>
      <c r="CO7" s="4">
        <v>2</v>
      </c>
      <c r="CP7" s="4">
        <v>3</v>
      </c>
      <c r="CQ7" s="4">
        <v>2</v>
      </c>
      <c r="CR7" s="4">
        <v>2</v>
      </c>
      <c r="CS7" s="4">
        <v>1</v>
      </c>
      <c r="CT7" s="4">
        <v>2</v>
      </c>
      <c r="CU7" s="4">
        <v>2</v>
      </c>
      <c r="CV7" s="4">
        <v>2</v>
      </c>
      <c r="CW7" s="4">
        <v>2</v>
      </c>
      <c r="CX7" s="4">
        <v>2</v>
      </c>
      <c r="CY7" s="4">
        <v>2</v>
      </c>
      <c r="CZ7" s="4">
        <v>3</v>
      </c>
      <c r="DA7" s="4">
        <v>2</v>
      </c>
      <c r="DB7" s="4">
        <v>1</v>
      </c>
      <c r="DC7" s="4">
        <v>3</v>
      </c>
      <c r="DD7" s="4">
        <v>2</v>
      </c>
      <c r="DE7" s="4">
        <v>2</v>
      </c>
      <c r="DF7" s="4">
        <v>3</v>
      </c>
      <c r="DG7" s="4">
        <v>1</v>
      </c>
      <c r="DH7" s="4">
        <v>3</v>
      </c>
      <c r="DI7" s="4">
        <v>2</v>
      </c>
      <c r="DJ7" s="4" t="s">
        <v>232</v>
      </c>
      <c r="DK7" s="4"/>
      <c r="DL7" s="4">
        <v>2</v>
      </c>
      <c r="DM7" s="4">
        <v>1</v>
      </c>
      <c r="DN7" s="4">
        <v>3</v>
      </c>
      <c r="DO7" s="4">
        <v>1</v>
      </c>
      <c r="DP7" s="4">
        <v>2</v>
      </c>
      <c r="DQ7" s="4">
        <v>2</v>
      </c>
      <c r="DR7" s="4">
        <v>2</v>
      </c>
      <c r="DS7" s="4">
        <v>1</v>
      </c>
      <c r="DT7" s="4">
        <v>3</v>
      </c>
      <c r="DU7" s="4">
        <v>2</v>
      </c>
      <c r="DV7" s="4">
        <v>2</v>
      </c>
      <c r="DW7" s="12">
        <v>2</v>
      </c>
      <c r="DX7" s="12" t="s">
        <v>232</v>
      </c>
      <c r="DY7" s="12">
        <v>2</v>
      </c>
      <c r="DZ7" s="12">
        <v>1</v>
      </c>
      <c r="EA7" s="12">
        <v>1</v>
      </c>
      <c r="EB7" s="12">
        <v>3</v>
      </c>
      <c r="EC7" s="12">
        <v>2</v>
      </c>
      <c r="ED7" s="12">
        <v>2</v>
      </c>
      <c r="EE7" s="12">
        <v>1</v>
      </c>
      <c r="EF7" s="12">
        <v>2</v>
      </c>
      <c r="EG7" s="12">
        <v>4</v>
      </c>
      <c r="EH7" s="12">
        <v>4</v>
      </c>
      <c r="EI7" s="12">
        <v>2</v>
      </c>
      <c r="EJ7" s="12" t="s">
        <v>232</v>
      </c>
      <c r="EK7" s="12" t="s">
        <v>232</v>
      </c>
      <c r="EL7" s="12">
        <v>1</v>
      </c>
      <c r="EM7" s="12" t="s">
        <v>232</v>
      </c>
      <c r="EN7" s="12" t="s">
        <v>232</v>
      </c>
      <c r="EO7" s="12">
        <v>2</v>
      </c>
      <c r="EP7" s="12">
        <v>2</v>
      </c>
      <c r="EQ7" s="12">
        <v>2</v>
      </c>
      <c r="ER7" s="12" t="s">
        <v>232</v>
      </c>
      <c r="ES7" s="12">
        <v>1</v>
      </c>
      <c r="ET7" s="12">
        <v>3</v>
      </c>
      <c r="EU7" s="12" t="s">
        <v>232</v>
      </c>
      <c r="EV7" s="12">
        <v>2</v>
      </c>
      <c r="EW7" s="12">
        <v>1</v>
      </c>
      <c r="EX7" s="12">
        <v>3</v>
      </c>
      <c r="EY7" s="12">
        <v>2</v>
      </c>
      <c r="EZ7" s="12">
        <v>4</v>
      </c>
      <c r="FA7" s="12">
        <v>2</v>
      </c>
      <c r="FB7" s="12">
        <v>3</v>
      </c>
      <c r="FC7" s="12">
        <v>2</v>
      </c>
      <c r="FD7" s="12">
        <v>2</v>
      </c>
      <c r="FE7" s="12">
        <v>1</v>
      </c>
      <c r="FF7" s="12">
        <v>2</v>
      </c>
      <c r="FG7" s="14">
        <f t="shared" si="0"/>
        <v>1.8888888888888888</v>
      </c>
      <c r="FH7">
        <f t="shared" si="1"/>
        <v>47</v>
      </c>
      <c r="FI7">
        <f t="shared" si="2"/>
        <v>70</v>
      </c>
      <c r="FJ7">
        <f t="shared" si="3"/>
        <v>23</v>
      </c>
      <c r="FK7">
        <f t="shared" si="4"/>
        <v>4</v>
      </c>
      <c r="FL7">
        <f t="shared" si="5"/>
        <v>16</v>
      </c>
      <c r="FN7" s="20">
        <f t="shared" si="6"/>
        <v>0.29375000000000001</v>
      </c>
      <c r="FO7" s="20">
        <f t="shared" si="7"/>
        <v>0.4375</v>
      </c>
      <c r="FP7" s="20">
        <f t="shared" si="8"/>
        <v>0.14374999999999999</v>
      </c>
      <c r="FQ7" s="20">
        <f t="shared" si="9"/>
        <v>2.5000000000000001E-2</v>
      </c>
      <c r="FR7" s="20">
        <f t="shared" si="10"/>
        <v>0.1</v>
      </c>
      <c r="FT7" s="20">
        <f t="shared" si="11"/>
        <v>0.73124999999999996</v>
      </c>
      <c r="FU7" s="20">
        <f t="shared" si="12"/>
        <v>0.16875000000000001</v>
      </c>
      <c r="FV7" s="20">
        <f t="shared" si="13"/>
        <v>0.1</v>
      </c>
    </row>
    <row r="8" spans="1:178" ht="15" thickBot="1" x14ac:dyDescent="0.4">
      <c r="A8" s="1" t="s">
        <v>6</v>
      </c>
      <c r="B8" s="4">
        <v>2</v>
      </c>
      <c r="C8" s="4">
        <v>1</v>
      </c>
      <c r="D8" s="4">
        <v>2</v>
      </c>
      <c r="E8" s="4">
        <v>1</v>
      </c>
      <c r="F8" s="4">
        <v>2</v>
      </c>
      <c r="G8" s="4">
        <v>1</v>
      </c>
      <c r="H8" s="4">
        <v>1</v>
      </c>
      <c r="I8" s="4">
        <v>1</v>
      </c>
      <c r="J8" s="4">
        <v>1</v>
      </c>
      <c r="K8" s="4">
        <v>1</v>
      </c>
      <c r="L8" s="4">
        <v>1</v>
      </c>
      <c r="M8" s="4">
        <v>1</v>
      </c>
      <c r="N8" s="4">
        <v>2</v>
      </c>
      <c r="O8" s="4">
        <v>1</v>
      </c>
      <c r="P8" s="4">
        <v>2</v>
      </c>
      <c r="Q8" s="4">
        <v>1</v>
      </c>
      <c r="R8" s="4">
        <v>3</v>
      </c>
      <c r="S8" s="4">
        <v>2</v>
      </c>
      <c r="T8" s="4">
        <v>3</v>
      </c>
      <c r="U8" s="4">
        <v>1</v>
      </c>
      <c r="V8" s="4">
        <v>1</v>
      </c>
      <c r="W8" s="4">
        <v>2</v>
      </c>
      <c r="X8" s="4">
        <v>1</v>
      </c>
      <c r="Y8" s="4">
        <v>1</v>
      </c>
      <c r="Z8" s="4">
        <v>1</v>
      </c>
      <c r="AA8" s="4">
        <v>1</v>
      </c>
      <c r="AB8" s="4">
        <v>1</v>
      </c>
      <c r="AC8" s="4">
        <v>2</v>
      </c>
      <c r="AD8" s="4">
        <v>1</v>
      </c>
      <c r="AE8" s="4">
        <v>1</v>
      </c>
      <c r="AF8" s="4">
        <v>2</v>
      </c>
      <c r="AG8" s="4">
        <v>2</v>
      </c>
      <c r="AH8" s="4">
        <v>1</v>
      </c>
      <c r="AI8" s="4">
        <v>1</v>
      </c>
      <c r="AJ8" s="4">
        <v>1</v>
      </c>
      <c r="AK8" s="4" t="s">
        <v>232</v>
      </c>
      <c r="AL8" s="4">
        <v>1</v>
      </c>
      <c r="AM8" s="4">
        <v>2</v>
      </c>
      <c r="AN8" s="4">
        <v>2</v>
      </c>
      <c r="AO8" s="4">
        <v>2</v>
      </c>
      <c r="AP8" s="4">
        <v>2</v>
      </c>
      <c r="AQ8" s="4">
        <v>1</v>
      </c>
      <c r="AR8" s="4">
        <v>1</v>
      </c>
      <c r="AS8" s="4">
        <v>2</v>
      </c>
      <c r="AT8" s="4">
        <v>1</v>
      </c>
      <c r="AU8" s="4">
        <v>2</v>
      </c>
      <c r="AV8" s="4">
        <v>1</v>
      </c>
      <c r="AW8" s="4">
        <v>1</v>
      </c>
      <c r="AX8" s="4">
        <v>1</v>
      </c>
      <c r="AY8" s="4">
        <v>1</v>
      </c>
      <c r="AZ8" s="4">
        <v>1</v>
      </c>
      <c r="BA8" s="4">
        <v>3</v>
      </c>
      <c r="BB8" s="4">
        <v>1</v>
      </c>
      <c r="BC8" s="4">
        <v>1</v>
      </c>
      <c r="BD8" s="4">
        <v>1</v>
      </c>
      <c r="BE8" s="4">
        <v>1</v>
      </c>
      <c r="BF8" s="4">
        <v>2</v>
      </c>
      <c r="BG8" s="4">
        <v>2</v>
      </c>
      <c r="BH8" s="4">
        <v>1</v>
      </c>
      <c r="BI8" s="4">
        <v>1</v>
      </c>
      <c r="BJ8" s="4">
        <v>1</v>
      </c>
      <c r="BK8" s="4">
        <v>1</v>
      </c>
      <c r="BL8" s="4">
        <v>1</v>
      </c>
      <c r="BM8" s="4">
        <v>1</v>
      </c>
      <c r="BN8" s="4">
        <v>2</v>
      </c>
      <c r="BO8" s="4">
        <v>2</v>
      </c>
      <c r="BP8" s="4">
        <v>1</v>
      </c>
      <c r="BQ8" s="4">
        <v>1</v>
      </c>
      <c r="BR8" s="4">
        <v>3</v>
      </c>
      <c r="BS8" s="4">
        <v>2</v>
      </c>
      <c r="BT8" s="4">
        <v>1</v>
      </c>
      <c r="BU8" s="4">
        <v>2</v>
      </c>
      <c r="BV8" s="4">
        <v>1</v>
      </c>
      <c r="BW8" s="4" t="s">
        <v>232</v>
      </c>
      <c r="BX8" s="4">
        <v>2</v>
      </c>
      <c r="BY8" s="4">
        <v>2</v>
      </c>
      <c r="BZ8" s="4">
        <v>3</v>
      </c>
      <c r="CA8" s="4">
        <v>1</v>
      </c>
      <c r="CB8" s="4">
        <v>2</v>
      </c>
      <c r="CC8" s="4">
        <v>1</v>
      </c>
      <c r="CD8" s="4">
        <v>2</v>
      </c>
      <c r="CE8" s="4">
        <v>2</v>
      </c>
      <c r="CF8" s="4">
        <v>1</v>
      </c>
      <c r="CG8" s="4">
        <v>1</v>
      </c>
      <c r="CH8" s="4">
        <v>1</v>
      </c>
      <c r="CI8" s="4">
        <v>2</v>
      </c>
      <c r="CJ8" s="4">
        <v>1</v>
      </c>
      <c r="CK8" s="4">
        <v>3</v>
      </c>
      <c r="CL8" s="4">
        <v>1</v>
      </c>
      <c r="CM8" s="4">
        <v>2</v>
      </c>
      <c r="CN8" s="4">
        <v>2</v>
      </c>
      <c r="CO8" s="4">
        <v>1</v>
      </c>
      <c r="CP8" s="4">
        <v>1</v>
      </c>
      <c r="CQ8" s="4">
        <v>3</v>
      </c>
      <c r="CR8" s="4">
        <v>1</v>
      </c>
      <c r="CS8" s="4">
        <v>1</v>
      </c>
      <c r="CT8" s="4">
        <v>1</v>
      </c>
      <c r="CU8" s="4">
        <v>2</v>
      </c>
      <c r="CV8" s="4">
        <v>2</v>
      </c>
      <c r="CW8" s="4">
        <v>2</v>
      </c>
      <c r="CX8" s="4">
        <v>2</v>
      </c>
      <c r="CY8" s="4">
        <v>2</v>
      </c>
      <c r="CZ8" s="4">
        <v>2</v>
      </c>
      <c r="DA8" s="4">
        <v>2</v>
      </c>
      <c r="DB8" s="4">
        <v>1</v>
      </c>
      <c r="DC8" s="4">
        <v>2</v>
      </c>
      <c r="DD8" s="4">
        <v>2</v>
      </c>
      <c r="DE8" s="4">
        <v>2</v>
      </c>
      <c r="DF8" s="4">
        <v>2</v>
      </c>
      <c r="DG8" s="4" t="s">
        <v>232</v>
      </c>
      <c r="DH8" s="4">
        <v>2</v>
      </c>
      <c r="DI8" s="4">
        <v>2</v>
      </c>
      <c r="DJ8" s="4">
        <v>2</v>
      </c>
      <c r="DK8" s="4">
        <v>3</v>
      </c>
      <c r="DL8" s="4">
        <v>2</v>
      </c>
      <c r="DM8" s="4">
        <v>1</v>
      </c>
      <c r="DN8" s="4">
        <v>2</v>
      </c>
      <c r="DO8" s="4">
        <v>1</v>
      </c>
      <c r="DP8" s="4">
        <v>1</v>
      </c>
      <c r="DQ8" s="4">
        <v>2</v>
      </c>
      <c r="DR8" s="4">
        <v>1</v>
      </c>
      <c r="DS8" s="4">
        <v>1</v>
      </c>
      <c r="DT8" s="4">
        <v>2</v>
      </c>
      <c r="DU8" s="4">
        <v>2</v>
      </c>
      <c r="DV8" s="4">
        <v>1</v>
      </c>
      <c r="DW8" s="12">
        <v>1</v>
      </c>
      <c r="DX8" s="12">
        <v>2</v>
      </c>
      <c r="DY8" s="12">
        <v>2</v>
      </c>
      <c r="DZ8" s="12">
        <v>1</v>
      </c>
      <c r="EA8" s="12">
        <v>1</v>
      </c>
      <c r="EB8" s="12">
        <v>2</v>
      </c>
      <c r="EC8" s="12">
        <v>1</v>
      </c>
      <c r="ED8" s="12">
        <v>2</v>
      </c>
      <c r="EE8" s="12">
        <v>1</v>
      </c>
      <c r="EF8" s="12">
        <v>2</v>
      </c>
      <c r="EG8" s="12">
        <v>2</v>
      </c>
      <c r="EH8" s="12">
        <v>3</v>
      </c>
      <c r="EI8" s="12">
        <v>2</v>
      </c>
      <c r="EJ8" s="12">
        <v>1</v>
      </c>
      <c r="EK8" s="12">
        <v>2</v>
      </c>
      <c r="EL8" s="12">
        <v>1</v>
      </c>
      <c r="EM8" s="12">
        <v>2</v>
      </c>
      <c r="EN8" s="12">
        <v>1</v>
      </c>
      <c r="EO8" s="12">
        <v>2</v>
      </c>
      <c r="EP8" s="12">
        <v>2</v>
      </c>
      <c r="EQ8" s="12">
        <v>1</v>
      </c>
      <c r="ER8" s="12">
        <v>2</v>
      </c>
      <c r="ES8" s="12">
        <v>1</v>
      </c>
      <c r="ET8" s="12">
        <v>2</v>
      </c>
      <c r="EU8" s="12">
        <v>2</v>
      </c>
      <c r="EV8" s="12">
        <v>2</v>
      </c>
      <c r="EW8" s="12">
        <v>4</v>
      </c>
      <c r="EX8" s="12">
        <v>3</v>
      </c>
      <c r="EY8" s="12">
        <v>1</v>
      </c>
      <c r="EZ8" s="12">
        <v>2</v>
      </c>
      <c r="FA8" s="12">
        <v>2</v>
      </c>
      <c r="FB8" s="12">
        <v>2</v>
      </c>
      <c r="FC8" s="12">
        <v>1</v>
      </c>
      <c r="FD8" s="12">
        <v>2</v>
      </c>
      <c r="FE8" s="12">
        <v>1</v>
      </c>
      <c r="FF8" s="12">
        <v>2</v>
      </c>
      <c r="FG8" s="14">
        <f t="shared" si="0"/>
        <v>1.5822784810126582</v>
      </c>
      <c r="FH8">
        <f t="shared" si="1"/>
        <v>78</v>
      </c>
      <c r="FI8">
        <f t="shared" si="2"/>
        <v>69</v>
      </c>
      <c r="FJ8">
        <f t="shared" si="3"/>
        <v>10</v>
      </c>
      <c r="FK8">
        <f t="shared" si="4"/>
        <v>1</v>
      </c>
      <c r="FL8">
        <f t="shared" si="5"/>
        <v>3</v>
      </c>
      <c r="FN8" s="20">
        <f t="shared" si="6"/>
        <v>0.48447204968944102</v>
      </c>
      <c r="FO8" s="20">
        <f t="shared" si="7"/>
        <v>0.42857142857142855</v>
      </c>
      <c r="FP8" s="20">
        <f t="shared" si="8"/>
        <v>6.2111801242236024E-2</v>
      </c>
      <c r="FQ8" s="20">
        <f t="shared" si="9"/>
        <v>6.2111801242236021E-3</v>
      </c>
      <c r="FR8" s="20">
        <f t="shared" si="10"/>
        <v>1.8633540372670808E-2</v>
      </c>
      <c r="FT8" s="20">
        <f t="shared" si="11"/>
        <v>0.91304347826086951</v>
      </c>
      <c r="FU8" s="20">
        <f t="shared" si="12"/>
        <v>6.8322981366459631E-2</v>
      </c>
      <c r="FV8" s="20">
        <f t="shared" si="13"/>
        <v>1.8633540372670808E-2</v>
      </c>
    </row>
    <row r="9" spans="1:178" ht="15" thickBot="1" x14ac:dyDescent="0.4">
      <c r="A9" s="1" t="s">
        <v>7</v>
      </c>
      <c r="B9" s="4">
        <v>1</v>
      </c>
      <c r="C9" s="4">
        <v>2</v>
      </c>
      <c r="D9" s="4">
        <v>2</v>
      </c>
      <c r="E9" s="4">
        <v>2</v>
      </c>
      <c r="F9" s="4">
        <v>2</v>
      </c>
      <c r="G9" s="4">
        <v>1</v>
      </c>
      <c r="H9" s="4">
        <v>1</v>
      </c>
      <c r="I9" s="4">
        <v>1</v>
      </c>
      <c r="J9" s="4">
        <v>1</v>
      </c>
      <c r="K9" s="4">
        <v>1</v>
      </c>
      <c r="L9" s="4">
        <v>2</v>
      </c>
      <c r="M9" s="4">
        <v>2</v>
      </c>
      <c r="N9" s="4">
        <v>2</v>
      </c>
      <c r="O9" s="4">
        <v>3</v>
      </c>
      <c r="P9" s="4">
        <v>2</v>
      </c>
      <c r="Q9" s="4">
        <v>2</v>
      </c>
      <c r="R9" s="4">
        <v>2</v>
      </c>
      <c r="S9" s="4" t="s">
        <v>232</v>
      </c>
      <c r="T9" s="4">
        <v>1</v>
      </c>
      <c r="U9" s="4">
        <v>1</v>
      </c>
      <c r="V9" s="4">
        <v>2</v>
      </c>
      <c r="W9" s="4">
        <v>2</v>
      </c>
      <c r="X9" s="4">
        <v>1</v>
      </c>
      <c r="Y9" s="4">
        <v>3</v>
      </c>
      <c r="Z9" s="4">
        <v>1</v>
      </c>
      <c r="AA9" s="4">
        <v>1</v>
      </c>
      <c r="AB9" s="4">
        <v>2</v>
      </c>
      <c r="AC9" s="4">
        <v>1</v>
      </c>
      <c r="AD9" s="4">
        <v>2</v>
      </c>
      <c r="AE9" s="4">
        <v>1</v>
      </c>
      <c r="AF9" s="4">
        <v>3</v>
      </c>
      <c r="AG9" s="4" t="s">
        <v>232</v>
      </c>
      <c r="AH9" s="4">
        <v>1</v>
      </c>
      <c r="AI9" s="4">
        <v>1</v>
      </c>
      <c r="AJ9" s="4">
        <v>1</v>
      </c>
      <c r="AK9" s="4">
        <v>2</v>
      </c>
      <c r="AL9" s="4">
        <v>3</v>
      </c>
      <c r="AM9" s="4">
        <v>2</v>
      </c>
      <c r="AN9" s="4">
        <v>3</v>
      </c>
      <c r="AO9" s="4">
        <v>2</v>
      </c>
      <c r="AP9" s="4">
        <v>2</v>
      </c>
      <c r="AQ9" s="4">
        <v>2</v>
      </c>
      <c r="AR9" s="4">
        <v>1</v>
      </c>
      <c r="AS9" s="4">
        <v>2</v>
      </c>
      <c r="AT9" s="4">
        <v>1</v>
      </c>
      <c r="AU9" s="4"/>
      <c r="AV9" s="4">
        <v>1</v>
      </c>
      <c r="AW9" s="4">
        <v>1</v>
      </c>
      <c r="AX9" s="4">
        <v>2</v>
      </c>
      <c r="AY9" s="4">
        <v>2</v>
      </c>
      <c r="AZ9" s="4">
        <v>1</v>
      </c>
      <c r="BA9" s="4">
        <v>2</v>
      </c>
      <c r="BB9" s="4">
        <v>1</v>
      </c>
      <c r="BC9" s="4">
        <v>2</v>
      </c>
      <c r="BD9" s="4">
        <v>1</v>
      </c>
      <c r="BE9" s="4">
        <v>2</v>
      </c>
      <c r="BF9" s="4">
        <v>2</v>
      </c>
      <c r="BG9" s="4">
        <v>2</v>
      </c>
      <c r="BH9" s="4">
        <v>2</v>
      </c>
      <c r="BI9" s="4">
        <v>1</v>
      </c>
      <c r="BJ9" s="4">
        <v>1</v>
      </c>
      <c r="BK9" s="4">
        <v>2</v>
      </c>
      <c r="BL9" s="4">
        <v>1</v>
      </c>
      <c r="BM9" s="4">
        <v>2</v>
      </c>
      <c r="BN9" s="4">
        <v>2</v>
      </c>
      <c r="BO9" s="4">
        <v>1</v>
      </c>
      <c r="BP9" s="4">
        <v>1</v>
      </c>
      <c r="BQ9" s="4">
        <v>1</v>
      </c>
      <c r="BR9" s="4">
        <v>3</v>
      </c>
      <c r="BS9" s="4">
        <v>3</v>
      </c>
      <c r="BT9" s="4">
        <v>1</v>
      </c>
      <c r="BU9" s="4" t="s">
        <v>232</v>
      </c>
      <c r="BV9" s="4">
        <v>1</v>
      </c>
      <c r="BW9" s="4" t="s">
        <v>232</v>
      </c>
      <c r="BX9" s="4">
        <v>2</v>
      </c>
      <c r="BY9" s="4" t="s">
        <v>232</v>
      </c>
      <c r="BZ9" s="4" t="s">
        <v>232</v>
      </c>
      <c r="CA9" s="4">
        <v>2</v>
      </c>
      <c r="CB9" s="4">
        <v>3</v>
      </c>
      <c r="CC9" s="4">
        <v>1</v>
      </c>
      <c r="CD9" s="4">
        <v>2</v>
      </c>
      <c r="CE9" s="4">
        <v>4</v>
      </c>
      <c r="CF9" s="4">
        <v>1</v>
      </c>
      <c r="CG9" s="4">
        <v>2</v>
      </c>
      <c r="CH9" s="4">
        <v>1</v>
      </c>
      <c r="CI9" s="4" t="s">
        <v>232</v>
      </c>
      <c r="CJ9" s="4">
        <v>2</v>
      </c>
      <c r="CK9" s="4">
        <v>2</v>
      </c>
      <c r="CL9" s="4">
        <v>1</v>
      </c>
      <c r="CM9" s="4">
        <v>1</v>
      </c>
      <c r="CN9" s="4">
        <v>1</v>
      </c>
      <c r="CO9" s="4">
        <v>2</v>
      </c>
      <c r="CP9" s="4">
        <v>2</v>
      </c>
      <c r="CQ9" s="4">
        <v>2</v>
      </c>
      <c r="CR9" s="4">
        <v>1</v>
      </c>
      <c r="CS9" s="4">
        <v>1</v>
      </c>
      <c r="CT9" s="4" t="s">
        <v>232</v>
      </c>
      <c r="CU9" s="4">
        <v>2</v>
      </c>
      <c r="CV9" s="4">
        <v>2</v>
      </c>
      <c r="CW9" s="4">
        <v>3</v>
      </c>
      <c r="CX9" s="4">
        <v>2</v>
      </c>
      <c r="CY9" s="4" t="s">
        <v>232</v>
      </c>
      <c r="CZ9" s="4">
        <v>1</v>
      </c>
      <c r="DA9" s="4">
        <v>1</v>
      </c>
      <c r="DB9" s="4">
        <v>1</v>
      </c>
      <c r="DC9" s="4">
        <v>2</v>
      </c>
      <c r="DD9" s="4">
        <v>3</v>
      </c>
      <c r="DE9" s="4">
        <v>1</v>
      </c>
      <c r="DF9" s="4">
        <v>2</v>
      </c>
      <c r="DG9" s="4">
        <v>1</v>
      </c>
      <c r="DH9" s="4">
        <v>2</v>
      </c>
      <c r="DI9" s="4">
        <v>1</v>
      </c>
      <c r="DJ9" s="4" t="s">
        <v>232</v>
      </c>
      <c r="DK9" s="4">
        <v>3</v>
      </c>
      <c r="DL9" s="4" t="s">
        <v>232</v>
      </c>
      <c r="DM9" s="4">
        <v>1</v>
      </c>
      <c r="DN9" s="4">
        <v>2</v>
      </c>
      <c r="DO9" s="4">
        <v>1</v>
      </c>
      <c r="DP9" s="4">
        <v>2</v>
      </c>
      <c r="DQ9" s="4">
        <v>3</v>
      </c>
      <c r="DR9" s="4">
        <v>1</v>
      </c>
      <c r="DS9" s="4">
        <v>2</v>
      </c>
      <c r="DT9" s="4">
        <v>2</v>
      </c>
      <c r="DU9" s="4">
        <v>2</v>
      </c>
      <c r="DV9" s="4">
        <v>2</v>
      </c>
      <c r="DW9" s="12">
        <v>2</v>
      </c>
      <c r="DX9" s="12" t="s">
        <v>232</v>
      </c>
      <c r="DY9" s="12">
        <v>2</v>
      </c>
      <c r="DZ9" s="12">
        <v>1</v>
      </c>
      <c r="EA9" s="12">
        <v>1</v>
      </c>
      <c r="EB9" s="12">
        <v>4</v>
      </c>
      <c r="EC9" s="12">
        <v>1</v>
      </c>
      <c r="ED9" s="12">
        <v>2</v>
      </c>
      <c r="EE9" s="12">
        <v>1</v>
      </c>
      <c r="EF9" s="12">
        <v>2</v>
      </c>
      <c r="EG9" s="12">
        <v>1</v>
      </c>
      <c r="EH9" s="12">
        <v>2</v>
      </c>
      <c r="EI9" s="12">
        <v>2</v>
      </c>
      <c r="EJ9" s="12">
        <v>2</v>
      </c>
      <c r="EK9" s="12">
        <v>4</v>
      </c>
      <c r="EL9" s="12">
        <v>1</v>
      </c>
      <c r="EM9" s="12">
        <v>3</v>
      </c>
      <c r="EN9" s="12">
        <v>2</v>
      </c>
      <c r="EO9" s="12">
        <v>2</v>
      </c>
      <c r="EP9" s="12">
        <v>2</v>
      </c>
      <c r="EQ9" s="12" t="s">
        <v>232</v>
      </c>
      <c r="ER9" s="12">
        <v>4</v>
      </c>
      <c r="ES9" s="12">
        <v>1</v>
      </c>
      <c r="ET9" s="12">
        <v>1</v>
      </c>
      <c r="EU9" s="12">
        <v>3</v>
      </c>
      <c r="EV9" s="12">
        <v>2</v>
      </c>
      <c r="EW9" s="12">
        <v>1</v>
      </c>
      <c r="EX9" s="12">
        <v>3</v>
      </c>
      <c r="EY9" s="12">
        <v>2</v>
      </c>
      <c r="EZ9" s="12">
        <v>2</v>
      </c>
      <c r="FA9" s="12">
        <v>4</v>
      </c>
      <c r="FB9" s="12">
        <v>2</v>
      </c>
      <c r="FC9" s="12">
        <v>1</v>
      </c>
      <c r="FD9" s="12">
        <v>2</v>
      </c>
      <c r="FE9" s="12">
        <v>1</v>
      </c>
      <c r="FF9" s="12">
        <v>2</v>
      </c>
      <c r="FG9" s="14">
        <f t="shared" si="0"/>
        <v>1.7687074829931972</v>
      </c>
      <c r="FH9">
        <f t="shared" si="1"/>
        <v>59</v>
      </c>
      <c r="FI9">
        <f t="shared" si="2"/>
        <v>68</v>
      </c>
      <c r="FJ9">
        <f t="shared" si="3"/>
        <v>15</v>
      </c>
      <c r="FK9">
        <f t="shared" si="4"/>
        <v>5</v>
      </c>
      <c r="FL9">
        <f t="shared" si="5"/>
        <v>13</v>
      </c>
      <c r="FN9" s="20">
        <f t="shared" si="6"/>
        <v>0.36875000000000002</v>
      </c>
      <c r="FO9" s="20">
        <f t="shared" si="7"/>
        <v>0.42499999999999999</v>
      </c>
      <c r="FP9" s="20">
        <f t="shared" si="8"/>
        <v>9.375E-2</v>
      </c>
      <c r="FQ9" s="20">
        <f t="shared" si="9"/>
        <v>3.125E-2</v>
      </c>
      <c r="FR9" s="20">
        <f t="shared" si="10"/>
        <v>8.1250000000000003E-2</v>
      </c>
      <c r="FT9" s="20">
        <f t="shared" si="11"/>
        <v>0.79374999999999996</v>
      </c>
      <c r="FU9" s="20">
        <f t="shared" si="12"/>
        <v>0.125</v>
      </c>
      <c r="FV9" s="20">
        <f t="shared" si="13"/>
        <v>8.1250000000000003E-2</v>
      </c>
    </row>
    <row r="10" spans="1:178" ht="16" thickBot="1" x14ac:dyDescent="0.4">
      <c r="A10" s="7" t="s">
        <v>82</v>
      </c>
      <c r="B10" s="4" t="s">
        <v>85</v>
      </c>
      <c r="C10" s="4"/>
      <c r="D10" s="4"/>
      <c r="E10" s="4"/>
      <c r="F10" s="4"/>
      <c r="G10" s="4" t="s">
        <v>105</v>
      </c>
      <c r="H10" s="4"/>
      <c r="I10" s="4"/>
      <c r="J10" s="4"/>
      <c r="K10" s="4"/>
      <c r="L10" s="4"/>
      <c r="M10" s="4"/>
      <c r="N10" s="4"/>
      <c r="O10" s="4"/>
      <c r="P10" s="4" t="s">
        <v>165</v>
      </c>
      <c r="Q10" s="4"/>
      <c r="R10" s="4" t="s">
        <v>171</v>
      </c>
      <c r="S10" s="4"/>
      <c r="T10" s="4" t="s">
        <v>112</v>
      </c>
      <c r="U10" s="4"/>
      <c r="V10" s="4" t="s">
        <v>199</v>
      </c>
      <c r="W10" s="4" t="s">
        <v>180</v>
      </c>
      <c r="X10" s="4"/>
      <c r="Y10" s="4"/>
      <c r="Z10" s="4"/>
      <c r="AA10" s="4"/>
      <c r="AB10" s="4"/>
      <c r="AC10" s="4"/>
      <c r="AD10" s="4"/>
      <c r="AE10" s="4"/>
      <c r="AF10" s="4"/>
      <c r="AG10" s="4"/>
      <c r="AH10" s="4"/>
      <c r="AI10" s="4"/>
      <c r="AJ10" s="4"/>
      <c r="AK10" s="4"/>
      <c r="AL10" s="4"/>
      <c r="AM10" s="4"/>
      <c r="AN10" s="4"/>
      <c r="AO10" s="4"/>
      <c r="AP10" s="4" t="s">
        <v>214</v>
      </c>
      <c r="AQ10" s="4"/>
      <c r="AR10" s="4"/>
      <c r="AS10" s="4"/>
      <c r="AT10" s="4"/>
      <c r="AU10" s="4"/>
      <c r="AV10" s="4"/>
      <c r="AW10" s="4"/>
      <c r="AX10" s="4"/>
      <c r="AY10" s="4"/>
      <c r="AZ10" s="4"/>
      <c r="BA10" s="4" t="s">
        <v>187</v>
      </c>
      <c r="BB10" s="4"/>
      <c r="BC10" s="4"/>
      <c r="BD10" s="4"/>
      <c r="BE10" s="4" t="s">
        <v>191</v>
      </c>
      <c r="BF10" s="4"/>
      <c r="BG10" s="4"/>
      <c r="BH10" s="4"/>
      <c r="BI10" s="4"/>
      <c r="BJ10" s="4" t="s">
        <v>222</v>
      </c>
      <c r="BK10" s="4"/>
      <c r="BL10" s="4"/>
      <c r="BM10" s="4"/>
      <c r="BN10" s="4" t="s">
        <v>227</v>
      </c>
      <c r="BO10" s="4"/>
      <c r="BP10" s="4"/>
      <c r="BQ10" s="4" t="s">
        <v>163</v>
      </c>
      <c r="BR10" s="4"/>
      <c r="BS10" s="4"/>
      <c r="BT10" s="4"/>
      <c r="BU10" s="4"/>
      <c r="BV10" s="4"/>
      <c r="BW10" s="4"/>
      <c r="BX10" s="4" t="s">
        <v>157</v>
      </c>
      <c r="BY10" s="4" t="s">
        <v>152</v>
      </c>
      <c r="BZ10" s="4"/>
      <c r="CA10" s="4"/>
      <c r="CB10" s="4"/>
      <c r="CC10" s="4"/>
      <c r="CD10" s="4" t="s">
        <v>149</v>
      </c>
      <c r="CE10" s="4"/>
      <c r="CF10" s="4"/>
      <c r="CG10" s="4" t="s">
        <v>145</v>
      </c>
      <c r="CH10" s="4"/>
      <c r="CI10" s="4"/>
      <c r="CJ10" s="4"/>
      <c r="CK10" s="4"/>
      <c r="CL10" s="4"/>
      <c r="CM10" s="4"/>
      <c r="CN10" s="4"/>
      <c r="CO10" s="4"/>
      <c r="CP10" s="4"/>
      <c r="CQ10" s="4"/>
      <c r="CR10" s="4"/>
      <c r="CS10" s="4"/>
      <c r="CT10" s="4"/>
      <c r="CU10" s="4"/>
      <c r="CV10" s="4"/>
      <c r="CW10" s="4"/>
      <c r="CX10" s="4"/>
      <c r="CY10" s="4"/>
      <c r="CZ10" s="4"/>
      <c r="DA10" s="4"/>
      <c r="DB10" s="4"/>
      <c r="DC10" s="4"/>
      <c r="DD10" s="4" t="s">
        <v>128</v>
      </c>
      <c r="DE10" s="4"/>
      <c r="DF10" s="4"/>
      <c r="DG10" s="4"/>
      <c r="DH10" s="4"/>
      <c r="DI10" s="4"/>
      <c r="DJ10" s="4"/>
      <c r="DK10" s="4"/>
      <c r="DL10" s="4"/>
      <c r="DM10" s="4"/>
      <c r="DN10" s="4"/>
      <c r="DO10" s="4"/>
      <c r="DP10" s="4"/>
      <c r="DQ10" s="4"/>
      <c r="DR10" s="4" t="s">
        <v>114</v>
      </c>
      <c r="DS10" s="4"/>
      <c r="DT10" s="4"/>
      <c r="DU10" s="4" t="s">
        <v>99</v>
      </c>
      <c r="DV10" s="4" t="s">
        <v>91</v>
      </c>
      <c r="DW10" s="12" t="s">
        <v>91</v>
      </c>
      <c r="DX10" s="12"/>
      <c r="DY10" s="12"/>
      <c r="DZ10" s="12"/>
      <c r="EA10" s="12"/>
      <c r="EB10" s="12"/>
      <c r="EC10" s="12"/>
      <c r="ED10" s="12"/>
      <c r="EE10" s="12"/>
      <c r="EF10" s="12"/>
      <c r="EG10" s="12"/>
      <c r="EH10" s="12"/>
      <c r="EI10" s="12" t="s">
        <v>233</v>
      </c>
      <c r="EJ10" s="12" t="s">
        <v>234</v>
      </c>
      <c r="EK10" s="12" t="s">
        <v>235</v>
      </c>
      <c r="EL10" s="12"/>
      <c r="EM10" s="12"/>
      <c r="EN10" s="12" t="s">
        <v>236</v>
      </c>
      <c r="EO10" s="12"/>
      <c r="EP10" s="12"/>
      <c r="EQ10" s="12"/>
      <c r="ER10" s="12"/>
      <c r="ES10" s="12"/>
      <c r="ET10" s="12" t="s">
        <v>237</v>
      </c>
      <c r="EU10" s="12"/>
      <c r="EV10" s="12"/>
      <c r="EW10" s="12" t="s">
        <v>238</v>
      </c>
      <c r="EX10" s="12" t="s">
        <v>239</v>
      </c>
      <c r="EY10" s="12" t="s">
        <v>240</v>
      </c>
      <c r="EZ10" s="12" t="s">
        <v>241</v>
      </c>
      <c r="FA10" s="12" t="s">
        <v>242</v>
      </c>
      <c r="FB10" s="12" t="s">
        <v>243</v>
      </c>
      <c r="FC10" s="12"/>
      <c r="FD10" s="12"/>
      <c r="FE10" s="12"/>
      <c r="FF10" s="12" t="s">
        <v>244</v>
      </c>
    </row>
    <row r="11" spans="1:178" ht="19" thickBot="1" x14ac:dyDescent="0.4">
      <c r="A11" s="2" t="s">
        <v>68</v>
      </c>
    </row>
    <row r="12" spans="1:178" ht="15" thickBot="1" x14ac:dyDescent="0.4">
      <c r="A12" s="5" t="s">
        <v>9</v>
      </c>
      <c r="B12" s="4">
        <v>1</v>
      </c>
      <c r="C12" s="4">
        <v>1</v>
      </c>
      <c r="D12" s="4">
        <v>3</v>
      </c>
      <c r="E12" s="4">
        <v>2</v>
      </c>
      <c r="F12" s="4">
        <v>2</v>
      </c>
      <c r="G12" s="4">
        <v>1</v>
      </c>
      <c r="H12" s="4">
        <v>1</v>
      </c>
      <c r="I12" s="4">
        <v>2</v>
      </c>
      <c r="J12" s="4">
        <v>1</v>
      </c>
      <c r="K12" s="4">
        <v>1</v>
      </c>
      <c r="L12" s="4">
        <v>1</v>
      </c>
      <c r="M12" s="4">
        <v>1</v>
      </c>
      <c r="N12" s="4">
        <v>1</v>
      </c>
      <c r="O12" s="4">
        <v>2</v>
      </c>
      <c r="P12" s="4">
        <v>1</v>
      </c>
      <c r="Q12" s="4">
        <v>1</v>
      </c>
      <c r="R12" s="4">
        <v>2</v>
      </c>
      <c r="S12" s="4">
        <v>2</v>
      </c>
      <c r="T12" s="4">
        <v>2</v>
      </c>
      <c r="U12" s="4">
        <v>1</v>
      </c>
      <c r="V12" s="4">
        <v>2</v>
      </c>
      <c r="W12" s="4">
        <v>1</v>
      </c>
      <c r="X12" s="4">
        <v>1</v>
      </c>
      <c r="Y12" s="4">
        <v>1</v>
      </c>
      <c r="Z12" s="4">
        <v>1</v>
      </c>
      <c r="AA12" s="4">
        <v>1</v>
      </c>
      <c r="AB12" s="4">
        <v>1</v>
      </c>
      <c r="AC12" s="4">
        <v>2</v>
      </c>
      <c r="AD12" s="4">
        <v>2</v>
      </c>
      <c r="AE12" s="4">
        <v>3</v>
      </c>
      <c r="AF12" s="4">
        <v>3</v>
      </c>
      <c r="AG12" s="4">
        <v>2</v>
      </c>
      <c r="AH12" s="4">
        <v>1</v>
      </c>
      <c r="AI12" s="4">
        <v>1</v>
      </c>
      <c r="AJ12" s="4">
        <v>1</v>
      </c>
      <c r="AK12" s="4">
        <v>1</v>
      </c>
      <c r="AL12" s="4">
        <v>1</v>
      </c>
      <c r="AM12" s="4">
        <v>1</v>
      </c>
      <c r="AN12" s="4">
        <v>2</v>
      </c>
      <c r="AO12" s="4">
        <v>2</v>
      </c>
      <c r="AP12" s="4">
        <v>2</v>
      </c>
      <c r="AQ12" s="4">
        <v>2</v>
      </c>
      <c r="AR12" s="4">
        <v>1</v>
      </c>
      <c r="AS12" s="4">
        <v>2</v>
      </c>
      <c r="AT12" s="4">
        <v>1</v>
      </c>
      <c r="AU12" s="4">
        <v>1</v>
      </c>
      <c r="AV12" s="4">
        <v>1</v>
      </c>
      <c r="AW12" s="4">
        <v>1</v>
      </c>
      <c r="AX12" s="4">
        <v>1</v>
      </c>
      <c r="AY12" s="4">
        <v>2</v>
      </c>
      <c r="AZ12" s="4">
        <v>1</v>
      </c>
      <c r="BA12" s="4">
        <v>4</v>
      </c>
      <c r="BB12" s="4">
        <v>1</v>
      </c>
      <c r="BC12" s="4">
        <v>2</v>
      </c>
      <c r="BD12" s="4">
        <v>1</v>
      </c>
      <c r="BE12" s="4">
        <v>2</v>
      </c>
      <c r="BF12" s="4">
        <v>1</v>
      </c>
      <c r="BG12" s="4">
        <v>3</v>
      </c>
      <c r="BH12" s="4">
        <v>2</v>
      </c>
      <c r="BI12" s="4">
        <v>1</v>
      </c>
      <c r="BJ12" s="4">
        <v>2</v>
      </c>
      <c r="BK12" s="4">
        <v>2</v>
      </c>
      <c r="BL12" s="4">
        <v>1</v>
      </c>
      <c r="BM12" s="4">
        <v>2</v>
      </c>
      <c r="BN12" s="4">
        <v>1</v>
      </c>
      <c r="BO12" s="4">
        <v>1</v>
      </c>
      <c r="BP12" s="4">
        <v>1</v>
      </c>
      <c r="BQ12" s="4">
        <v>1</v>
      </c>
      <c r="BR12" s="4">
        <v>2</v>
      </c>
      <c r="BS12" s="4">
        <v>2</v>
      </c>
      <c r="BT12" s="4">
        <v>2</v>
      </c>
      <c r="BU12" s="4">
        <v>1</v>
      </c>
      <c r="BV12" s="4">
        <v>1</v>
      </c>
      <c r="BW12" s="4">
        <v>2</v>
      </c>
      <c r="BX12" s="4">
        <v>2</v>
      </c>
      <c r="BY12" s="4">
        <v>1</v>
      </c>
      <c r="BZ12" s="4">
        <v>3</v>
      </c>
      <c r="CA12" s="4">
        <v>2</v>
      </c>
      <c r="CB12" s="4">
        <v>2</v>
      </c>
      <c r="CC12" s="4">
        <v>1</v>
      </c>
      <c r="CD12" s="4">
        <v>3</v>
      </c>
      <c r="CE12" s="4">
        <v>2</v>
      </c>
      <c r="CF12" s="4">
        <v>1</v>
      </c>
      <c r="CG12" s="4">
        <v>1</v>
      </c>
      <c r="CH12" s="4">
        <v>2</v>
      </c>
      <c r="CI12" s="4">
        <v>2</v>
      </c>
      <c r="CJ12" s="4">
        <v>1</v>
      </c>
      <c r="CK12" s="4">
        <v>3</v>
      </c>
      <c r="CL12" s="4">
        <v>1</v>
      </c>
      <c r="CM12" s="4">
        <v>1</v>
      </c>
      <c r="CN12" s="4">
        <v>1</v>
      </c>
      <c r="CO12" s="4">
        <v>1</v>
      </c>
      <c r="CP12" s="4">
        <v>1</v>
      </c>
      <c r="CQ12" s="4">
        <v>1</v>
      </c>
      <c r="CR12" s="4">
        <v>1</v>
      </c>
      <c r="CS12" s="4">
        <v>1</v>
      </c>
      <c r="CT12" s="4">
        <v>1</v>
      </c>
      <c r="CU12" s="4">
        <v>1</v>
      </c>
      <c r="CV12" s="4">
        <v>1</v>
      </c>
      <c r="CW12" s="4">
        <v>1</v>
      </c>
      <c r="CX12" s="4">
        <v>2</v>
      </c>
      <c r="CY12" s="4" t="s">
        <v>232</v>
      </c>
      <c r="CZ12" s="4">
        <v>3</v>
      </c>
      <c r="DA12" s="4">
        <v>3</v>
      </c>
      <c r="DB12" s="4">
        <v>1</v>
      </c>
      <c r="DC12" s="4">
        <v>2</v>
      </c>
      <c r="DD12" s="4">
        <v>2</v>
      </c>
      <c r="DE12" s="4">
        <v>1</v>
      </c>
      <c r="DF12" s="4">
        <v>3</v>
      </c>
      <c r="DG12" s="4">
        <v>1</v>
      </c>
      <c r="DH12" s="4">
        <v>2</v>
      </c>
      <c r="DI12" s="4">
        <v>1</v>
      </c>
      <c r="DJ12" s="4">
        <v>1</v>
      </c>
      <c r="DK12" s="4">
        <v>2</v>
      </c>
      <c r="DL12" s="4">
        <v>2</v>
      </c>
      <c r="DM12" s="4">
        <v>2</v>
      </c>
      <c r="DN12" s="4">
        <v>1</v>
      </c>
      <c r="DO12" s="4">
        <v>1</v>
      </c>
      <c r="DP12" s="4">
        <v>1</v>
      </c>
      <c r="DQ12" s="4">
        <v>2</v>
      </c>
      <c r="DR12" s="4">
        <v>2</v>
      </c>
      <c r="DS12" s="4">
        <v>3</v>
      </c>
      <c r="DT12" s="4">
        <v>2</v>
      </c>
      <c r="DU12" s="4">
        <v>1</v>
      </c>
      <c r="DV12" s="4">
        <v>1</v>
      </c>
      <c r="DW12" s="12">
        <v>1</v>
      </c>
      <c r="DX12" s="12">
        <v>3</v>
      </c>
      <c r="DY12" s="12">
        <v>2</v>
      </c>
      <c r="DZ12" s="12">
        <v>1</v>
      </c>
      <c r="EA12" s="12">
        <v>1</v>
      </c>
      <c r="EB12" s="12">
        <v>2</v>
      </c>
      <c r="EC12" s="12">
        <v>1</v>
      </c>
      <c r="ED12" s="12">
        <v>2</v>
      </c>
      <c r="EE12" s="12">
        <v>1</v>
      </c>
      <c r="EF12" s="12">
        <v>2</v>
      </c>
      <c r="EG12" s="12">
        <v>1</v>
      </c>
      <c r="EH12" s="12">
        <v>2</v>
      </c>
      <c r="EI12" s="12">
        <v>2</v>
      </c>
      <c r="EJ12" s="12">
        <v>2</v>
      </c>
      <c r="EK12" s="12">
        <v>2</v>
      </c>
      <c r="EL12" s="12">
        <v>2</v>
      </c>
      <c r="EM12" s="12"/>
      <c r="EN12" s="12">
        <v>2</v>
      </c>
      <c r="EO12" s="12">
        <v>2</v>
      </c>
      <c r="EP12" s="12">
        <v>2</v>
      </c>
      <c r="EQ12" s="12">
        <v>2</v>
      </c>
      <c r="ER12" s="12">
        <v>2</v>
      </c>
      <c r="ES12" s="12">
        <v>1</v>
      </c>
      <c r="ET12" s="12">
        <v>2</v>
      </c>
      <c r="EU12" s="12">
        <v>1</v>
      </c>
      <c r="EV12" s="12">
        <v>2</v>
      </c>
      <c r="EW12" s="12">
        <v>2</v>
      </c>
      <c r="EX12" s="12">
        <v>3</v>
      </c>
      <c r="EY12" s="12">
        <v>1</v>
      </c>
      <c r="EZ12" s="12">
        <v>2</v>
      </c>
      <c r="FA12" s="12">
        <v>1</v>
      </c>
      <c r="FB12" s="12">
        <v>2</v>
      </c>
      <c r="FC12" s="12">
        <v>1</v>
      </c>
      <c r="FD12" s="12">
        <v>1</v>
      </c>
      <c r="FE12" s="12">
        <v>2</v>
      </c>
      <c r="FF12" s="12">
        <v>1</v>
      </c>
      <c r="FG12" s="14">
        <f t="shared" ref="FG12:FG17" si="14">AVERAGE(B12:FF12)</f>
        <v>1.578616352201258</v>
      </c>
      <c r="FH12">
        <f t="shared" ref="FH12:FH17" si="15">COUNTIF(B12:FF12, 1)</f>
        <v>82</v>
      </c>
      <c r="FI12">
        <f t="shared" ref="FI12:FI17" si="16">COUNTIF(B12:FF12, 2)</f>
        <v>63</v>
      </c>
      <c r="FJ12">
        <f t="shared" ref="FJ12:FJ17" si="17">COUNTIF(B12:FF12,3)</f>
        <v>13</v>
      </c>
      <c r="FK12">
        <f t="shared" ref="FK12:FK17" si="18">COUNTIF(B12:FF12, 4)</f>
        <v>1</v>
      </c>
      <c r="FL12">
        <f t="shared" ref="FL12:FL17" si="19">COUNTIF(B12:FF12, "N")</f>
        <v>1</v>
      </c>
      <c r="FN12" s="20">
        <f t="shared" ref="FN12:FN17" si="20">FH12/SUM($FH12:$FL12)</f>
        <v>0.51249999999999996</v>
      </c>
      <c r="FO12" s="20">
        <f t="shared" ref="FO12:FO17" si="21">FI12/SUM($FH12:$FL12)</f>
        <v>0.39374999999999999</v>
      </c>
      <c r="FP12" s="20">
        <f t="shared" ref="FP12:FP17" si="22">FJ12/SUM($FH12:$FL12)</f>
        <v>8.1250000000000003E-2</v>
      </c>
      <c r="FQ12" s="20">
        <f t="shared" ref="FQ12:FQ17" si="23">FK12/SUM($FH12:$FL12)</f>
        <v>6.2500000000000003E-3</v>
      </c>
      <c r="FR12" s="20">
        <f t="shared" ref="FR12:FR17" si="24">FL12/SUM($FH12:$FL12)</f>
        <v>6.2500000000000003E-3</v>
      </c>
      <c r="FT12" s="20">
        <f t="shared" ref="FT12:FT17" si="25">SUM(FH12:FI12)/SUM($FH12:$FL12)</f>
        <v>0.90625</v>
      </c>
      <c r="FU12" s="20">
        <f t="shared" ref="FU12:FU17" si="26">SUM(FJ12:FK12)/SUM($FH12:$FL12)</f>
        <v>8.7499999999999994E-2</v>
      </c>
      <c r="FV12" s="20">
        <f t="shared" ref="FV12:FV17" si="27">FL12/SUM(FH12:FL12)</f>
        <v>6.2500000000000003E-3</v>
      </c>
    </row>
    <row r="13" spans="1:178" ht="15" thickBot="1" x14ac:dyDescent="0.4">
      <c r="A13" s="1" t="s">
        <v>10</v>
      </c>
      <c r="B13" s="4">
        <v>2</v>
      </c>
      <c r="C13" s="4">
        <v>1</v>
      </c>
      <c r="D13" s="4">
        <v>2</v>
      </c>
      <c r="E13" s="4">
        <v>2</v>
      </c>
      <c r="F13" s="4">
        <v>2</v>
      </c>
      <c r="G13" s="4">
        <v>1</v>
      </c>
      <c r="H13" s="4">
        <v>3</v>
      </c>
      <c r="I13" s="4">
        <v>1</v>
      </c>
      <c r="J13" s="4">
        <v>3</v>
      </c>
      <c r="K13" s="4">
        <v>1</v>
      </c>
      <c r="L13" s="4">
        <v>2</v>
      </c>
      <c r="M13" s="4">
        <v>1</v>
      </c>
      <c r="N13" s="4">
        <v>2</v>
      </c>
      <c r="O13" s="4">
        <v>3</v>
      </c>
      <c r="P13" s="4">
        <v>3</v>
      </c>
      <c r="Q13" s="4">
        <v>1</v>
      </c>
      <c r="R13" s="4">
        <v>3</v>
      </c>
      <c r="S13" s="4">
        <v>2</v>
      </c>
      <c r="T13" s="4">
        <v>1</v>
      </c>
      <c r="U13" s="4">
        <v>2</v>
      </c>
      <c r="V13" s="4">
        <v>2</v>
      </c>
      <c r="W13" s="4">
        <v>3</v>
      </c>
      <c r="X13" s="4">
        <v>2</v>
      </c>
      <c r="Y13" s="4">
        <v>2</v>
      </c>
      <c r="Z13" s="4">
        <v>1</v>
      </c>
      <c r="AA13" s="4">
        <v>1</v>
      </c>
      <c r="AB13" s="4">
        <v>1</v>
      </c>
      <c r="AC13" s="4">
        <v>2</v>
      </c>
      <c r="AD13" s="4">
        <v>1</v>
      </c>
      <c r="AE13" s="4">
        <v>2</v>
      </c>
      <c r="AF13" s="4">
        <v>2</v>
      </c>
      <c r="AG13" s="4">
        <v>2</v>
      </c>
      <c r="AH13" s="4">
        <v>1</v>
      </c>
      <c r="AI13" s="4">
        <v>2</v>
      </c>
      <c r="AJ13" s="4">
        <v>4</v>
      </c>
      <c r="AK13" s="4">
        <v>2</v>
      </c>
      <c r="AL13" s="4">
        <v>2</v>
      </c>
      <c r="AM13" s="4">
        <v>2</v>
      </c>
      <c r="AN13" s="4">
        <v>2</v>
      </c>
      <c r="AO13" s="4">
        <v>2</v>
      </c>
      <c r="AP13" s="4">
        <v>2</v>
      </c>
      <c r="AQ13" s="4">
        <v>1</v>
      </c>
      <c r="AR13" s="4">
        <v>1</v>
      </c>
      <c r="AS13" s="4">
        <v>2</v>
      </c>
      <c r="AT13" s="4">
        <v>1</v>
      </c>
      <c r="AU13" s="4">
        <v>1</v>
      </c>
      <c r="AV13" s="4">
        <v>1</v>
      </c>
      <c r="AW13" s="4">
        <v>3</v>
      </c>
      <c r="AX13" s="4">
        <v>2</v>
      </c>
      <c r="AY13" s="4">
        <v>2</v>
      </c>
      <c r="AZ13" s="4">
        <v>1</v>
      </c>
      <c r="BA13" s="4">
        <v>2</v>
      </c>
      <c r="BB13" s="4">
        <v>1</v>
      </c>
      <c r="BC13" s="4">
        <v>2</v>
      </c>
      <c r="BD13" s="4">
        <v>1</v>
      </c>
      <c r="BE13" s="4">
        <v>1</v>
      </c>
      <c r="BF13" s="4">
        <v>2</v>
      </c>
      <c r="BG13" s="4">
        <v>2</v>
      </c>
      <c r="BH13" s="4">
        <v>1</v>
      </c>
      <c r="BI13" s="4">
        <v>2</v>
      </c>
      <c r="BJ13" s="4">
        <v>2</v>
      </c>
      <c r="BK13" s="4">
        <v>2</v>
      </c>
      <c r="BL13" s="4">
        <v>1</v>
      </c>
      <c r="BM13" s="4">
        <v>2</v>
      </c>
      <c r="BN13" s="4">
        <v>2</v>
      </c>
      <c r="BO13" s="4">
        <v>3</v>
      </c>
      <c r="BP13" s="4">
        <v>1</v>
      </c>
      <c r="BQ13" s="4">
        <v>1</v>
      </c>
      <c r="BR13" s="4">
        <v>2</v>
      </c>
      <c r="BS13" s="4">
        <v>2</v>
      </c>
      <c r="BT13" s="4">
        <v>2</v>
      </c>
      <c r="BU13" s="4">
        <v>1</v>
      </c>
      <c r="BV13" s="4">
        <v>1</v>
      </c>
      <c r="BW13" s="4">
        <v>2</v>
      </c>
      <c r="BX13" s="4">
        <v>3</v>
      </c>
      <c r="BY13" s="4">
        <v>2</v>
      </c>
      <c r="BZ13" s="4">
        <v>3</v>
      </c>
      <c r="CA13" s="4">
        <v>3</v>
      </c>
      <c r="CB13" s="4">
        <v>2</v>
      </c>
      <c r="CC13" s="4">
        <v>1</v>
      </c>
      <c r="CD13" s="4">
        <v>2</v>
      </c>
      <c r="CE13" s="4">
        <v>2</v>
      </c>
      <c r="CF13" s="4">
        <v>1</v>
      </c>
      <c r="CG13" s="4">
        <v>2</v>
      </c>
      <c r="CH13" s="4">
        <v>1</v>
      </c>
      <c r="CI13" s="4">
        <v>2</v>
      </c>
      <c r="CJ13" s="4">
        <v>1</v>
      </c>
      <c r="CK13" s="4">
        <v>1</v>
      </c>
      <c r="CL13" s="4">
        <v>1</v>
      </c>
      <c r="CM13" s="4">
        <v>2</v>
      </c>
      <c r="CN13" s="4">
        <v>1</v>
      </c>
      <c r="CO13" s="4">
        <v>2</v>
      </c>
      <c r="CP13" s="4">
        <v>3</v>
      </c>
      <c r="CQ13" s="4">
        <v>1</v>
      </c>
      <c r="CR13" s="4">
        <v>1</v>
      </c>
      <c r="CS13" s="4">
        <v>2</v>
      </c>
      <c r="CT13" s="4">
        <v>1</v>
      </c>
      <c r="CU13" s="4">
        <v>2</v>
      </c>
      <c r="CV13" s="4">
        <v>1</v>
      </c>
      <c r="CW13" s="4">
        <v>1</v>
      </c>
      <c r="CX13" s="4">
        <v>2</v>
      </c>
      <c r="CY13" s="4" t="s">
        <v>232</v>
      </c>
      <c r="CZ13" s="4">
        <v>1</v>
      </c>
      <c r="DA13" s="4">
        <v>3</v>
      </c>
      <c r="DB13" s="4">
        <v>4</v>
      </c>
      <c r="DC13" s="4">
        <v>2</v>
      </c>
      <c r="DD13" s="4">
        <v>2</v>
      </c>
      <c r="DE13" s="4">
        <v>1</v>
      </c>
      <c r="DF13" s="4">
        <v>2</v>
      </c>
      <c r="DG13" s="4">
        <v>1</v>
      </c>
      <c r="DH13" s="4">
        <v>2</v>
      </c>
      <c r="DI13" s="4">
        <v>2</v>
      </c>
      <c r="DJ13" s="4">
        <v>1</v>
      </c>
      <c r="DK13" s="4">
        <v>3</v>
      </c>
      <c r="DL13" s="4">
        <v>2</v>
      </c>
      <c r="DM13" s="4">
        <v>2</v>
      </c>
      <c r="DN13" s="4">
        <v>1</v>
      </c>
      <c r="DO13" s="4">
        <v>1</v>
      </c>
      <c r="DP13" s="4">
        <v>1</v>
      </c>
      <c r="DQ13" s="4">
        <v>3</v>
      </c>
      <c r="DR13" s="4">
        <v>2</v>
      </c>
      <c r="DS13" s="4">
        <v>2</v>
      </c>
      <c r="DT13" s="4">
        <v>2</v>
      </c>
      <c r="DU13" s="4">
        <v>1</v>
      </c>
      <c r="DV13" s="4">
        <v>1</v>
      </c>
      <c r="DW13" s="12">
        <v>1</v>
      </c>
      <c r="DX13" s="12">
        <v>2</v>
      </c>
      <c r="DY13" s="12">
        <v>2</v>
      </c>
      <c r="DZ13" s="12">
        <v>1</v>
      </c>
      <c r="EA13" s="12">
        <v>2</v>
      </c>
      <c r="EB13" s="12">
        <v>2</v>
      </c>
      <c r="EC13" s="12">
        <v>1</v>
      </c>
      <c r="ED13" s="12">
        <v>2</v>
      </c>
      <c r="EE13" s="12">
        <v>1</v>
      </c>
      <c r="EF13" s="12">
        <v>2</v>
      </c>
      <c r="EG13" s="12">
        <v>2</v>
      </c>
      <c r="EH13" s="12">
        <v>2</v>
      </c>
      <c r="EI13" s="12">
        <v>2</v>
      </c>
      <c r="EJ13" s="12">
        <v>1</v>
      </c>
      <c r="EK13" s="12">
        <v>3</v>
      </c>
      <c r="EL13" s="12"/>
      <c r="EM13" s="12">
        <v>2</v>
      </c>
      <c r="EN13" s="12">
        <v>1</v>
      </c>
      <c r="EO13" s="12">
        <v>2</v>
      </c>
      <c r="EP13" s="12">
        <v>2</v>
      </c>
      <c r="EQ13" s="12">
        <v>2</v>
      </c>
      <c r="ER13" s="12">
        <v>2</v>
      </c>
      <c r="ES13" s="12">
        <v>1</v>
      </c>
      <c r="ET13" s="12">
        <v>1</v>
      </c>
      <c r="EU13" s="12">
        <v>1</v>
      </c>
      <c r="EV13" s="12">
        <v>1</v>
      </c>
      <c r="EW13" s="12">
        <v>3</v>
      </c>
      <c r="EX13" s="12">
        <v>2</v>
      </c>
      <c r="EY13" s="12">
        <v>1</v>
      </c>
      <c r="EZ13" s="12">
        <v>1</v>
      </c>
      <c r="FA13" s="12">
        <v>1</v>
      </c>
      <c r="FB13" s="12">
        <v>1</v>
      </c>
      <c r="FC13" s="12">
        <v>1</v>
      </c>
      <c r="FD13" s="12">
        <v>2</v>
      </c>
      <c r="FE13" s="12">
        <v>2</v>
      </c>
      <c r="FF13" s="12">
        <v>1</v>
      </c>
      <c r="FG13" s="14">
        <f t="shared" si="14"/>
        <v>1.729559748427673</v>
      </c>
      <c r="FH13">
        <f t="shared" si="15"/>
        <v>64</v>
      </c>
      <c r="FI13">
        <f t="shared" si="16"/>
        <v>76</v>
      </c>
      <c r="FJ13">
        <f t="shared" si="17"/>
        <v>17</v>
      </c>
      <c r="FK13">
        <f t="shared" si="18"/>
        <v>2</v>
      </c>
      <c r="FL13">
        <f t="shared" si="19"/>
        <v>1</v>
      </c>
      <c r="FN13" s="20">
        <f t="shared" si="20"/>
        <v>0.4</v>
      </c>
      <c r="FO13" s="20">
        <f t="shared" si="21"/>
        <v>0.47499999999999998</v>
      </c>
      <c r="FP13" s="20">
        <f t="shared" si="22"/>
        <v>0.10625</v>
      </c>
      <c r="FQ13" s="20">
        <f t="shared" si="23"/>
        <v>1.2500000000000001E-2</v>
      </c>
      <c r="FR13" s="20">
        <f t="shared" si="24"/>
        <v>6.2500000000000003E-3</v>
      </c>
      <c r="FT13" s="20">
        <f t="shared" si="25"/>
        <v>0.875</v>
      </c>
      <c r="FU13" s="20">
        <f t="shared" si="26"/>
        <v>0.11874999999999999</v>
      </c>
      <c r="FV13" s="20">
        <f t="shared" si="27"/>
        <v>6.2500000000000003E-3</v>
      </c>
    </row>
    <row r="14" spans="1:178" ht="15" thickBot="1" x14ac:dyDescent="0.4">
      <c r="A14" s="1" t="s">
        <v>11</v>
      </c>
      <c r="B14" s="4">
        <v>1</v>
      </c>
      <c r="C14" s="4">
        <v>1</v>
      </c>
      <c r="D14" s="4">
        <v>1</v>
      </c>
      <c r="E14" s="4">
        <v>2</v>
      </c>
      <c r="F14" s="4">
        <v>2</v>
      </c>
      <c r="G14" s="4">
        <v>1</v>
      </c>
      <c r="H14" s="4">
        <v>1</v>
      </c>
      <c r="I14" s="4">
        <v>3</v>
      </c>
      <c r="J14" s="4">
        <v>1</v>
      </c>
      <c r="K14" s="4">
        <v>2</v>
      </c>
      <c r="L14" s="4">
        <v>3</v>
      </c>
      <c r="M14" s="4">
        <v>3</v>
      </c>
      <c r="N14" s="4">
        <v>2</v>
      </c>
      <c r="O14" s="4">
        <v>1</v>
      </c>
      <c r="P14" s="4">
        <v>2</v>
      </c>
      <c r="Q14" s="4">
        <v>1</v>
      </c>
      <c r="R14" s="4">
        <v>1</v>
      </c>
      <c r="S14" s="4">
        <v>2</v>
      </c>
      <c r="T14" s="4">
        <v>1</v>
      </c>
      <c r="U14" s="4">
        <v>1</v>
      </c>
      <c r="V14" s="4">
        <v>3</v>
      </c>
      <c r="W14" s="4">
        <v>3</v>
      </c>
      <c r="X14" s="4">
        <v>2</v>
      </c>
      <c r="Y14" s="4">
        <v>1</v>
      </c>
      <c r="Z14" s="4">
        <v>1</v>
      </c>
      <c r="AA14" s="4">
        <v>1</v>
      </c>
      <c r="AB14" s="4">
        <v>1</v>
      </c>
      <c r="AC14" s="4" t="s">
        <v>232</v>
      </c>
      <c r="AD14" s="4">
        <v>2</v>
      </c>
      <c r="AE14" s="4">
        <v>1</v>
      </c>
      <c r="AF14" s="4">
        <v>1</v>
      </c>
      <c r="AG14" s="4">
        <v>3</v>
      </c>
      <c r="AH14" s="4">
        <v>4</v>
      </c>
      <c r="AI14" s="4">
        <v>1</v>
      </c>
      <c r="AJ14" s="4">
        <v>1</v>
      </c>
      <c r="AK14" s="4">
        <v>2</v>
      </c>
      <c r="AL14" s="4">
        <v>1</v>
      </c>
      <c r="AM14" s="4">
        <v>2</v>
      </c>
      <c r="AN14" s="4">
        <v>1</v>
      </c>
      <c r="AO14" s="4">
        <v>2</v>
      </c>
      <c r="AP14" s="4">
        <v>2</v>
      </c>
      <c r="AQ14" s="4">
        <v>2</v>
      </c>
      <c r="AR14" s="4">
        <v>1</v>
      </c>
      <c r="AS14" s="4">
        <v>2</v>
      </c>
      <c r="AT14" s="4">
        <v>1</v>
      </c>
      <c r="AU14" s="4">
        <v>1</v>
      </c>
      <c r="AV14" s="4">
        <v>1</v>
      </c>
      <c r="AW14" s="4">
        <v>2</v>
      </c>
      <c r="AX14" s="4">
        <v>1</v>
      </c>
      <c r="AY14" s="4">
        <v>1</v>
      </c>
      <c r="AZ14" s="4">
        <v>1</v>
      </c>
      <c r="BA14" s="4">
        <v>2</v>
      </c>
      <c r="BB14" s="4">
        <v>1</v>
      </c>
      <c r="BC14" s="4">
        <v>1</v>
      </c>
      <c r="BD14" s="4">
        <v>1</v>
      </c>
      <c r="BE14" s="4">
        <v>1</v>
      </c>
      <c r="BF14" s="4">
        <v>2</v>
      </c>
      <c r="BG14" s="4">
        <v>2</v>
      </c>
      <c r="BH14" s="4">
        <v>1</v>
      </c>
      <c r="BI14" s="4">
        <v>2</v>
      </c>
      <c r="BJ14" s="4">
        <v>2</v>
      </c>
      <c r="BK14" s="4">
        <v>2</v>
      </c>
      <c r="BL14" s="4">
        <v>1</v>
      </c>
      <c r="BM14" s="4">
        <v>2</v>
      </c>
      <c r="BN14" s="4">
        <v>2</v>
      </c>
      <c r="BO14" s="4">
        <v>2</v>
      </c>
      <c r="BP14" s="4">
        <v>1</v>
      </c>
      <c r="BQ14" s="4">
        <v>1</v>
      </c>
      <c r="BR14" s="4">
        <v>2</v>
      </c>
      <c r="BS14" s="4">
        <v>2</v>
      </c>
      <c r="BT14" s="4">
        <v>2</v>
      </c>
      <c r="BU14" s="4">
        <v>1</v>
      </c>
      <c r="BV14" s="4">
        <v>1</v>
      </c>
      <c r="BW14" s="4">
        <v>2</v>
      </c>
      <c r="BX14" s="4">
        <v>2</v>
      </c>
      <c r="BY14" s="4">
        <v>1</v>
      </c>
      <c r="BZ14" s="4">
        <v>2</v>
      </c>
      <c r="CA14" s="4">
        <v>1</v>
      </c>
      <c r="CB14" s="4">
        <v>2</v>
      </c>
      <c r="CC14" s="4">
        <v>1</v>
      </c>
      <c r="CD14" s="4">
        <v>1</v>
      </c>
      <c r="CE14" s="4">
        <v>2</v>
      </c>
      <c r="CF14" s="4">
        <v>1</v>
      </c>
      <c r="CG14" s="4">
        <v>1</v>
      </c>
      <c r="CH14" s="4">
        <v>1</v>
      </c>
      <c r="CI14" s="4">
        <v>2</v>
      </c>
      <c r="CJ14" s="4">
        <v>1</v>
      </c>
      <c r="CK14" s="4">
        <v>1</v>
      </c>
      <c r="CL14" s="4">
        <v>1</v>
      </c>
      <c r="CM14" s="4">
        <v>1</v>
      </c>
      <c r="CN14" s="4">
        <v>1</v>
      </c>
      <c r="CO14" s="4">
        <v>2</v>
      </c>
      <c r="CP14" s="4">
        <v>1</v>
      </c>
      <c r="CQ14" s="4">
        <v>2</v>
      </c>
      <c r="CR14" s="4">
        <v>1</v>
      </c>
      <c r="CS14" s="4">
        <v>1</v>
      </c>
      <c r="CT14" s="4">
        <v>2</v>
      </c>
      <c r="CU14" s="4">
        <v>1</v>
      </c>
      <c r="CV14" s="4">
        <v>1</v>
      </c>
      <c r="CW14" s="4">
        <v>4</v>
      </c>
      <c r="CX14" s="4">
        <v>3</v>
      </c>
      <c r="CY14" s="4" t="s">
        <v>232</v>
      </c>
      <c r="CZ14" s="4">
        <v>1</v>
      </c>
      <c r="DA14" s="4">
        <v>1</v>
      </c>
      <c r="DB14" s="4">
        <v>2</v>
      </c>
      <c r="DC14" s="4">
        <v>1</v>
      </c>
      <c r="DD14" s="4">
        <v>2</v>
      </c>
      <c r="DE14" s="4">
        <v>1</v>
      </c>
      <c r="DF14" s="4">
        <v>1</v>
      </c>
      <c r="DG14" s="4">
        <v>1</v>
      </c>
      <c r="DH14" s="4">
        <v>3</v>
      </c>
      <c r="DI14" s="4">
        <v>2</v>
      </c>
      <c r="DJ14" s="4">
        <v>1</v>
      </c>
      <c r="DK14" s="4">
        <v>2</v>
      </c>
      <c r="DL14" s="4">
        <v>3</v>
      </c>
      <c r="DM14" s="4">
        <v>2</v>
      </c>
      <c r="DN14" s="4">
        <v>1</v>
      </c>
      <c r="DO14" s="4">
        <v>1</v>
      </c>
      <c r="DP14" s="4">
        <v>1</v>
      </c>
      <c r="DQ14" s="4">
        <v>1</v>
      </c>
      <c r="DR14" s="4">
        <v>1</v>
      </c>
      <c r="DS14" s="4">
        <v>1</v>
      </c>
      <c r="DT14" s="4">
        <v>2</v>
      </c>
      <c r="DU14" s="4">
        <v>1</v>
      </c>
      <c r="DV14" s="4">
        <v>3</v>
      </c>
      <c r="DW14" s="12">
        <v>3</v>
      </c>
      <c r="DX14" s="12">
        <v>1</v>
      </c>
      <c r="DY14" s="12">
        <v>2</v>
      </c>
      <c r="DZ14" s="12">
        <v>2</v>
      </c>
      <c r="EA14" s="12">
        <v>1</v>
      </c>
      <c r="EB14" s="12">
        <v>1</v>
      </c>
      <c r="EC14" s="12">
        <v>2</v>
      </c>
      <c r="ED14" s="12">
        <v>2</v>
      </c>
      <c r="EE14" s="12">
        <v>1</v>
      </c>
      <c r="EF14" s="12">
        <v>2</v>
      </c>
      <c r="EG14" s="12">
        <v>2</v>
      </c>
      <c r="EH14" s="12">
        <v>1</v>
      </c>
      <c r="EI14" s="12">
        <v>2</v>
      </c>
      <c r="EJ14" s="12">
        <v>2</v>
      </c>
      <c r="EK14" s="12">
        <v>3</v>
      </c>
      <c r="EL14" s="12">
        <v>1</v>
      </c>
      <c r="EM14" s="12">
        <v>4</v>
      </c>
      <c r="EN14" s="12">
        <v>2</v>
      </c>
      <c r="EO14" s="12">
        <v>2</v>
      </c>
      <c r="EP14" s="12">
        <v>2</v>
      </c>
      <c r="EQ14" s="12">
        <v>1</v>
      </c>
      <c r="ER14" s="12">
        <v>3</v>
      </c>
      <c r="ES14" s="12">
        <v>1</v>
      </c>
      <c r="ET14" s="12">
        <v>1</v>
      </c>
      <c r="EU14" s="12">
        <v>2</v>
      </c>
      <c r="EV14" s="12">
        <v>2</v>
      </c>
      <c r="EW14" s="12">
        <v>1</v>
      </c>
      <c r="EX14" s="12">
        <v>2</v>
      </c>
      <c r="EY14" s="12">
        <v>1</v>
      </c>
      <c r="EZ14" s="12">
        <v>1</v>
      </c>
      <c r="FA14" s="12">
        <v>3</v>
      </c>
      <c r="FB14" s="12">
        <v>2</v>
      </c>
      <c r="FC14" s="12">
        <v>2</v>
      </c>
      <c r="FD14" s="12">
        <v>2</v>
      </c>
      <c r="FE14" s="12">
        <v>1</v>
      </c>
      <c r="FF14" s="12">
        <v>3</v>
      </c>
      <c r="FG14" s="14">
        <f t="shared" si="14"/>
        <v>1.6163522012578617</v>
      </c>
      <c r="FH14">
        <f t="shared" si="15"/>
        <v>82</v>
      </c>
      <c r="FI14">
        <f t="shared" si="16"/>
        <v>59</v>
      </c>
      <c r="FJ14">
        <f t="shared" si="17"/>
        <v>15</v>
      </c>
      <c r="FK14">
        <f t="shared" si="18"/>
        <v>3</v>
      </c>
      <c r="FL14">
        <f t="shared" si="19"/>
        <v>2</v>
      </c>
      <c r="FN14" s="20">
        <f t="shared" si="20"/>
        <v>0.50931677018633537</v>
      </c>
      <c r="FO14" s="20">
        <f t="shared" si="21"/>
        <v>0.36645962732919257</v>
      </c>
      <c r="FP14" s="20">
        <f t="shared" si="22"/>
        <v>9.3167701863354033E-2</v>
      </c>
      <c r="FQ14" s="20">
        <f t="shared" si="23"/>
        <v>1.8633540372670808E-2</v>
      </c>
      <c r="FR14" s="20">
        <f t="shared" si="24"/>
        <v>1.2422360248447204E-2</v>
      </c>
      <c r="FT14" s="20">
        <f t="shared" si="25"/>
        <v>0.87577639751552794</v>
      </c>
      <c r="FU14" s="20">
        <f t="shared" si="26"/>
        <v>0.11180124223602485</v>
      </c>
      <c r="FV14" s="20">
        <f t="shared" si="27"/>
        <v>1.2422360248447204E-2</v>
      </c>
    </row>
    <row r="15" spans="1:178" ht="15" thickBot="1" x14ac:dyDescent="0.4">
      <c r="A15" s="1" t="s">
        <v>12</v>
      </c>
      <c r="B15" s="4">
        <v>4</v>
      </c>
      <c r="C15" s="4">
        <v>2</v>
      </c>
      <c r="D15" s="4">
        <v>1</v>
      </c>
      <c r="E15" s="4">
        <v>2</v>
      </c>
      <c r="F15" s="4">
        <v>2</v>
      </c>
      <c r="G15" s="4">
        <v>1</v>
      </c>
      <c r="H15" s="4">
        <v>2</v>
      </c>
      <c r="I15" s="4">
        <v>2</v>
      </c>
      <c r="J15" s="4">
        <v>1</v>
      </c>
      <c r="K15" s="4">
        <v>1</v>
      </c>
      <c r="L15" s="4">
        <v>3</v>
      </c>
      <c r="M15" s="4">
        <v>2</v>
      </c>
      <c r="N15" s="4">
        <v>2</v>
      </c>
      <c r="O15" s="4">
        <v>1</v>
      </c>
      <c r="P15" s="4">
        <v>2</v>
      </c>
      <c r="Q15" s="4">
        <v>1</v>
      </c>
      <c r="R15" s="4">
        <v>3</v>
      </c>
      <c r="S15" s="4">
        <v>3</v>
      </c>
      <c r="T15" s="4">
        <v>3</v>
      </c>
      <c r="U15" s="4">
        <v>1</v>
      </c>
      <c r="V15" s="4">
        <v>2</v>
      </c>
      <c r="W15" s="4">
        <v>3</v>
      </c>
      <c r="X15" s="4">
        <v>1</v>
      </c>
      <c r="Y15" s="4">
        <v>1</v>
      </c>
      <c r="Z15" s="4">
        <v>1</v>
      </c>
      <c r="AA15" s="4">
        <v>2</v>
      </c>
      <c r="AB15" s="4">
        <v>1</v>
      </c>
      <c r="AC15" s="4" t="s">
        <v>232</v>
      </c>
      <c r="AD15" s="4">
        <v>2</v>
      </c>
      <c r="AE15" s="4"/>
      <c r="AF15" s="4">
        <v>4</v>
      </c>
      <c r="AG15" s="4">
        <v>3</v>
      </c>
      <c r="AH15" s="4">
        <v>4</v>
      </c>
      <c r="AI15" s="4">
        <v>1</v>
      </c>
      <c r="AJ15" s="4">
        <v>1</v>
      </c>
      <c r="AK15" s="4">
        <v>2</v>
      </c>
      <c r="AL15" s="4">
        <v>1</v>
      </c>
      <c r="AM15" s="4">
        <v>2</v>
      </c>
      <c r="AN15" s="4">
        <v>3</v>
      </c>
      <c r="AO15" s="4">
        <v>2</v>
      </c>
      <c r="AP15" s="4">
        <v>2</v>
      </c>
      <c r="AQ15" s="4">
        <v>2</v>
      </c>
      <c r="AR15" s="4">
        <v>1</v>
      </c>
      <c r="AS15" s="4">
        <v>3</v>
      </c>
      <c r="AT15" s="4">
        <v>1</v>
      </c>
      <c r="AU15" s="4">
        <v>1</v>
      </c>
      <c r="AV15" s="4">
        <v>1</v>
      </c>
      <c r="AW15" s="4">
        <v>2</v>
      </c>
      <c r="AX15" s="4">
        <v>1</v>
      </c>
      <c r="AY15" s="4">
        <v>1</v>
      </c>
      <c r="AZ15" s="4">
        <v>1</v>
      </c>
      <c r="BA15" s="4">
        <v>2</v>
      </c>
      <c r="BB15" s="4">
        <v>2</v>
      </c>
      <c r="BC15" s="4">
        <v>1</v>
      </c>
      <c r="BD15" s="4">
        <v>1</v>
      </c>
      <c r="BE15" s="4">
        <v>2</v>
      </c>
      <c r="BF15" s="4">
        <v>3</v>
      </c>
      <c r="BG15" s="4">
        <v>3</v>
      </c>
      <c r="BH15" s="4">
        <v>2</v>
      </c>
      <c r="BI15" s="4">
        <v>1</v>
      </c>
      <c r="BJ15" s="4">
        <v>2</v>
      </c>
      <c r="BK15" s="4">
        <v>2</v>
      </c>
      <c r="BL15" s="4">
        <v>2</v>
      </c>
      <c r="BM15" s="4">
        <v>2</v>
      </c>
      <c r="BN15" s="4">
        <v>3</v>
      </c>
      <c r="BO15" s="4">
        <v>2</v>
      </c>
      <c r="BP15" s="4">
        <v>1</v>
      </c>
      <c r="BQ15" s="4">
        <v>1</v>
      </c>
      <c r="BR15" s="4">
        <v>2</v>
      </c>
      <c r="BS15" s="4">
        <v>2</v>
      </c>
      <c r="BT15" s="4">
        <v>2</v>
      </c>
      <c r="BU15" s="4">
        <v>1</v>
      </c>
      <c r="BV15" s="4">
        <v>2</v>
      </c>
      <c r="BW15" s="4">
        <v>3</v>
      </c>
      <c r="BX15" s="4">
        <v>3</v>
      </c>
      <c r="BY15" s="4">
        <v>3</v>
      </c>
      <c r="BZ15" s="4">
        <v>3</v>
      </c>
      <c r="CA15" s="4">
        <v>1</v>
      </c>
      <c r="CB15" s="4">
        <v>4</v>
      </c>
      <c r="CC15" s="4">
        <v>1</v>
      </c>
      <c r="CD15" s="4">
        <v>2</v>
      </c>
      <c r="CE15" s="4">
        <v>4</v>
      </c>
      <c r="CF15" s="4">
        <v>2</v>
      </c>
      <c r="CG15" s="4">
        <v>2</v>
      </c>
      <c r="CH15" s="4">
        <v>3</v>
      </c>
      <c r="CI15" s="4">
        <v>2</v>
      </c>
      <c r="CJ15" s="4">
        <v>1</v>
      </c>
      <c r="CK15" s="4">
        <v>1</v>
      </c>
      <c r="CL15" s="4">
        <v>1</v>
      </c>
      <c r="CM15" s="4">
        <v>4</v>
      </c>
      <c r="CN15" s="4">
        <v>2</v>
      </c>
      <c r="CO15" s="4">
        <v>1</v>
      </c>
      <c r="CP15" s="4" t="s">
        <v>232</v>
      </c>
      <c r="CQ15" s="4">
        <v>2</v>
      </c>
      <c r="CR15" s="4">
        <v>1</v>
      </c>
      <c r="CS15" s="4">
        <v>2</v>
      </c>
      <c r="CT15" s="4">
        <v>2</v>
      </c>
      <c r="CU15" s="4">
        <v>1</v>
      </c>
      <c r="CV15" s="4">
        <v>3</v>
      </c>
      <c r="CW15" s="4">
        <v>1</v>
      </c>
      <c r="CX15" s="4">
        <v>2</v>
      </c>
      <c r="CY15" s="4" t="s">
        <v>232</v>
      </c>
      <c r="CZ15" s="4">
        <v>2</v>
      </c>
      <c r="DA15" s="4">
        <v>1</v>
      </c>
      <c r="DB15" s="4">
        <v>1</v>
      </c>
      <c r="DC15" s="4">
        <v>1</v>
      </c>
      <c r="DD15" s="4">
        <v>3</v>
      </c>
      <c r="DE15" s="4">
        <v>2</v>
      </c>
      <c r="DF15" s="4">
        <v>4</v>
      </c>
      <c r="DG15" s="4" t="s">
        <v>232</v>
      </c>
      <c r="DH15" s="4">
        <v>3</v>
      </c>
      <c r="DI15" s="4">
        <v>2</v>
      </c>
      <c r="DJ15" s="4">
        <v>2</v>
      </c>
      <c r="DK15" s="4">
        <v>3</v>
      </c>
      <c r="DL15" s="4">
        <v>3</v>
      </c>
      <c r="DM15" s="4">
        <v>3</v>
      </c>
      <c r="DN15" s="4">
        <v>1</v>
      </c>
      <c r="DO15" s="4">
        <v>2</v>
      </c>
      <c r="DP15" s="4">
        <v>1</v>
      </c>
      <c r="DQ15" s="4">
        <v>3</v>
      </c>
      <c r="DR15" s="4">
        <v>3</v>
      </c>
      <c r="DS15" s="4">
        <v>4</v>
      </c>
      <c r="DT15" s="4">
        <v>3</v>
      </c>
      <c r="DU15" s="4">
        <v>2</v>
      </c>
      <c r="DV15" s="4">
        <v>2</v>
      </c>
      <c r="DW15" s="12">
        <v>2</v>
      </c>
      <c r="DX15" s="12">
        <v>2</v>
      </c>
      <c r="DY15" s="12">
        <v>2</v>
      </c>
      <c r="DZ15" s="12">
        <v>1</v>
      </c>
      <c r="EA15" s="12">
        <v>1</v>
      </c>
      <c r="EB15" s="12">
        <v>1</v>
      </c>
      <c r="EC15" s="12">
        <v>1</v>
      </c>
      <c r="ED15" s="12">
        <v>3</v>
      </c>
      <c r="EE15" s="12">
        <v>2</v>
      </c>
      <c r="EF15" s="12">
        <v>2</v>
      </c>
      <c r="EG15" s="12">
        <v>3</v>
      </c>
      <c r="EH15" s="12">
        <v>1</v>
      </c>
      <c r="EI15" s="12">
        <v>2</v>
      </c>
      <c r="EJ15" s="12">
        <v>2</v>
      </c>
      <c r="EK15" s="12">
        <v>3</v>
      </c>
      <c r="EL15" s="12">
        <v>1</v>
      </c>
      <c r="EM15" s="12">
        <v>2</v>
      </c>
      <c r="EN15" s="12">
        <v>2</v>
      </c>
      <c r="EO15" s="12">
        <v>4</v>
      </c>
      <c r="EP15" s="12">
        <v>4</v>
      </c>
      <c r="EQ15" s="12">
        <v>3</v>
      </c>
      <c r="ER15" s="12">
        <v>3</v>
      </c>
      <c r="ES15" s="12">
        <v>1</v>
      </c>
      <c r="ET15" s="12">
        <v>3</v>
      </c>
      <c r="EU15" s="12" t="s">
        <v>232</v>
      </c>
      <c r="EV15" s="12">
        <v>3</v>
      </c>
      <c r="EW15" s="12">
        <v>1</v>
      </c>
      <c r="EX15" s="12">
        <v>4</v>
      </c>
      <c r="EY15" s="12">
        <v>3</v>
      </c>
      <c r="EZ15" s="12">
        <v>2</v>
      </c>
      <c r="FA15" s="12">
        <v>4</v>
      </c>
      <c r="FB15" s="12">
        <v>3</v>
      </c>
      <c r="FC15" s="12">
        <v>3</v>
      </c>
      <c r="FD15" s="12">
        <v>2</v>
      </c>
      <c r="FE15" s="12">
        <v>2</v>
      </c>
      <c r="FF15" s="12">
        <v>2</v>
      </c>
      <c r="FG15" s="14">
        <f t="shared" si="14"/>
        <v>2.064516129032258</v>
      </c>
      <c r="FH15">
        <f t="shared" si="15"/>
        <v>49</v>
      </c>
      <c r="FI15">
        <f t="shared" si="16"/>
        <v>59</v>
      </c>
      <c r="FJ15">
        <f t="shared" si="17"/>
        <v>35</v>
      </c>
      <c r="FK15">
        <f t="shared" si="18"/>
        <v>12</v>
      </c>
      <c r="FL15">
        <f t="shared" si="19"/>
        <v>5</v>
      </c>
      <c r="FN15" s="20">
        <f t="shared" si="20"/>
        <v>0.30625000000000002</v>
      </c>
      <c r="FO15" s="20">
        <f t="shared" si="21"/>
        <v>0.36875000000000002</v>
      </c>
      <c r="FP15" s="20">
        <f t="shared" si="22"/>
        <v>0.21875</v>
      </c>
      <c r="FQ15" s="20">
        <f t="shared" si="23"/>
        <v>7.4999999999999997E-2</v>
      </c>
      <c r="FR15" s="20">
        <f t="shared" si="24"/>
        <v>3.125E-2</v>
      </c>
      <c r="FT15" s="20">
        <f t="shared" si="25"/>
        <v>0.67500000000000004</v>
      </c>
      <c r="FU15" s="20">
        <f t="shared" si="26"/>
        <v>0.29375000000000001</v>
      </c>
      <c r="FV15" s="20">
        <f t="shared" si="27"/>
        <v>3.125E-2</v>
      </c>
    </row>
    <row r="16" spans="1:178" ht="15" thickBot="1" x14ac:dyDescent="0.4">
      <c r="A16" s="1" t="s">
        <v>13</v>
      </c>
      <c r="B16" s="4">
        <v>3</v>
      </c>
      <c r="C16" s="4">
        <v>3</v>
      </c>
      <c r="D16" s="4">
        <v>3</v>
      </c>
      <c r="E16" s="4">
        <v>1</v>
      </c>
      <c r="F16" s="4">
        <v>2</v>
      </c>
      <c r="G16" s="4">
        <v>1</v>
      </c>
      <c r="H16" s="4">
        <v>2</v>
      </c>
      <c r="I16" s="4">
        <v>2</v>
      </c>
      <c r="J16" s="4">
        <v>3</v>
      </c>
      <c r="K16" s="4">
        <v>1</v>
      </c>
      <c r="L16" s="4">
        <v>2</v>
      </c>
      <c r="M16" s="4">
        <v>2</v>
      </c>
      <c r="N16" s="4">
        <v>1</v>
      </c>
      <c r="O16" s="4">
        <v>3</v>
      </c>
      <c r="P16" s="4">
        <v>3</v>
      </c>
      <c r="Q16" s="4">
        <v>3</v>
      </c>
      <c r="R16" s="4">
        <v>1</v>
      </c>
      <c r="S16" s="4">
        <v>2</v>
      </c>
      <c r="T16" s="4">
        <v>2</v>
      </c>
      <c r="U16" s="4">
        <v>2</v>
      </c>
      <c r="V16" s="4">
        <v>2</v>
      </c>
      <c r="W16" s="4">
        <v>1</v>
      </c>
      <c r="X16" s="4">
        <v>1</v>
      </c>
      <c r="Y16" s="4">
        <v>3</v>
      </c>
      <c r="Z16" s="4">
        <v>1</v>
      </c>
      <c r="AA16" s="4">
        <v>2</v>
      </c>
      <c r="AB16" s="4">
        <v>1</v>
      </c>
      <c r="AC16" s="4">
        <v>1</v>
      </c>
      <c r="AD16" s="4">
        <v>2</v>
      </c>
      <c r="AE16" s="4">
        <v>1</v>
      </c>
      <c r="AF16" s="4">
        <v>2</v>
      </c>
      <c r="AG16" s="4">
        <v>1</v>
      </c>
      <c r="AH16" s="4">
        <v>1</v>
      </c>
      <c r="AI16" s="4">
        <v>3</v>
      </c>
      <c r="AJ16" s="4">
        <v>4</v>
      </c>
      <c r="AK16" s="4">
        <v>1</v>
      </c>
      <c r="AL16" s="4">
        <v>3</v>
      </c>
      <c r="AM16" s="4">
        <v>1</v>
      </c>
      <c r="AN16" s="4">
        <v>4</v>
      </c>
      <c r="AO16" s="4">
        <v>2</v>
      </c>
      <c r="AP16" s="4">
        <v>2</v>
      </c>
      <c r="AQ16" s="4">
        <v>2</v>
      </c>
      <c r="AR16" s="4">
        <v>1</v>
      </c>
      <c r="AS16" s="4">
        <v>2</v>
      </c>
      <c r="AT16" s="4">
        <v>1</v>
      </c>
      <c r="AU16" s="4">
        <v>2</v>
      </c>
      <c r="AV16" s="4">
        <v>1</v>
      </c>
      <c r="AW16" s="4">
        <v>3</v>
      </c>
      <c r="AX16" s="4">
        <v>2</v>
      </c>
      <c r="AY16" s="4">
        <v>2</v>
      </c>
      <c r="AZ16" s="4">
        <v>1</v>
      </c>
      <c r="BA16" s="4">
        <v>2</v>
      </c>
      <c r="BB16" s="4">
        <v>2</v>
      </c>
      <c r="BC16" s="4">
        <v>2</v>
      </c>
      <c r="BD16" s="4">
        <v>1</v>
      </c>
      <c r="BE16" s="4">
        <v>1</v>
      </c>
      <c r="BF16" s="4">
        <v>3</v>
      </c>
      <c r="BG16" s="4">
        <v>3</v>
      </c>
      <c r="BH16" s="4">
        <v>3</v>
      </c>
      <c r="BI16" s="4">
        <v>1</v>
      </c>
      <c r="BJ16" s="4">
        <v>2</v>
      </c>
      <c r="BK16" s="4">
        <v>2</v>
      </c>
      <c r="BL16" s="4">
        <v>2</v>
      </c>
      <c r="BM16" s="4">
        <v>3</v>
      </c>
      <c r="BN16" s="4">
        <v>3</v>
      </c>
      <c r="BO16" s="4">
        <v>3</v>
      </c>
      <c r="BP16" s="4">
        <v>1</v>
      </c>
      <c r="BQ16" s="4">
        <v>3</v>
      </c>
      <c r="BR16" s="4">
        <v>3</v>
      </c>
      <c r="BS16" s="4">
        <v>2</v>
      </c>
      <c r="BT16" s="4">
        <v>2</v>
      </c>
      <c r="BU16" s="4">
        <v>1</v>
      </c>
      <c r="BV16" s="4">
        <v>3</v>
      </c>
      <c r="BW16" s="4">
        <v>1</v>
      </c>
      <c r="BX16" s="4">
        <v>1</v>
      </c>
      <c r="BY16" s="4">
        <v>2</v>
      </c>
      <c r="BZ16" s="4">
        <v>1</v>
      </c>
      <c r="CA16" s="4">
        <v>1</v>
      </c>
      <c r="CB16" s="4">
        <v>2</v>
      </c>
      <c r="CC16" s="4">
        <v>1</v>
      </c>
      <c r="CD16" s="4">
        <v>1</v>
      </c>
      <c r="CE16" s="4">
        <v>2</v>
      </c>
      <c r="CF16" s="4">
        <v>2</v>
      </c>
      <c r="CG16" s="4">
        <v>2</v>
      </c>
      <c r="CH16" s="4">
        <v>2</v>
      </c>
      <c r="CI16" s="4">
        <v>2</v>
      </c>
      <c r="CJ16" s="4">
        <v>1</v>
      </c>
      <c r="CK16" s="4">
        <v>1</v>
      </c>
      <c r="CL16" s="4">
        <v>1</v>
      </c>
      <c r="CM16" s="4">
        <v>3</v>
      </c>
      <c r="CN16" s="4">
        <v>1</v>
      </c>
      <c r="CO16" s="4">
        <v>1</v>
      </c>
      <c r="CP16" s="4">
        <v>2</v>
      </c>
      <c r="CQ16" s="4">
        <v>1</v>
      </c>
      <c r="CR16" s="4">
        <v>1</v>
      </c>
      <c r="CS16" s="4">
        <v>3</v>
      </c>
      <c r="CT16" s="4">
        <v>1</v>
      </c>
      <c r="CU16" s="4">
        <v>2</v>
      </c>
      <c r="CV16" s="4">
        <v>2</v>
      </c>
      <c r="CW16" s="4">
        <v>1</v>
      </c>
      <c r="CX16" s="4">
        <v>2</v>
      </c>
      <c r="CY16" s="4">
        <v>2</v>
      </c>
      <c r="CZ16" s="4">
        <v>1</v>
      </c>
      <c r="DA16" s="4">
        <v>4</v>
      </c>
      <c r="DB16" s="4">
        <v>1</v>
      </c>
      <c r="DC16" s="4">
        <v>1</v>
      </c>
      <c r="DD16" s="4">
        <v>3</v>
      </c>
      <c r="DE16" s="4">
        <v>3</v>
      </c>
      <c r="DF16" s="4">
        <v>2</v>
      </c>
      <c r="DG16" s="4">
        <v>1</v>
      </c>
      <c r="DH16" s="4">
        <v>2</v>
      </c>
      <c r="DI16" s="4">
        <v>2</v>
      </c>
      <c r="DJ16" s="4">
        <v>1</v>
      </c>
      <c r="DK16" s="4">
        <v>2</v>
      </c>
      <c r="DL16" s="4">
        <v>2</v>
      </c>
      <c r="DM16" s="4">
        <v>2</v>
      </c>
      <c r="DN16" s="4">
        <v>1</v>
      </c>
      <c r="DO16" s="4">
        <v>1</v>
      </c>
      <c r="DP16" s="4">
        <v>2</v>
      </c>
      <c r="DQ16" s="4">
        <v>1</v>
      </c>
      <c r="DR16" s="4">
        <v>1</v>
      </c>
      <c r="DS16" s="4">
        <v>2</v>
      </c>
      <c r="DT16" s="4">
        <v>1</v>
      </c>
      <c r="DU16" s="4">
        <v>3</v>
      </c>
      <c r="DV16" s="4">
        <v>1</v>
      </c>
      <c r="DW16" s="12">
        <v>1</v>
      </c>
      <c r="DX16" s="12">
        <v>2</v>
      </c>
      <c r="DY16" s="12">
        <v>2</v>
      </c>
      <c r="DZ16" s="12">
        <v>1</v>
      </c>
      <c r="EA16" s="12">
        <v>2</v>
      </c>
      <c r="EB16" s="12">
        <v>3</v>
      </c>
      <c r="EC16" s="12">
        <v>1</v>
      </c>
      <c r="ED16" s="12">
        <v>3</v>
      </c>
      <c r="EE16" s="12">
        <v>1</v>
      </c>
      <c r="EF16" s="12">
        <v>2</v>
      </c>
      <c r="EG16" s="12">
        <v>2</v>
      </c>
      <c r="EH16" s="12">
        <v>3</v>
      </c>
      <c r="EI16" s="12">
        <v>2</v>
      </c>
      <c r="EJ16" s="12">
        <v>1</v>
      </c>
      <c r="EK16" s="12">
        <v>2</v>
      </c>
      <c r="EL16" s="12">
        <v>3</v>
      </c>
      <c r="EM16" s="12">
        <v>1</v>
      </c>
      <c r="EN16" s="12">
        <v>1</v>
      </c>
      <c r="EO16" s="12">
        <v>2</v>
      </c>
      <c r="EP16" s="12">
        <v>2</v>
      </c>
      <c r="EQ16" s="12">
        <v>3</v>
      </c>
      <c r="ER16" s="12">
        <v>2</v>
      </c>
      <c r="ES16" s="12">
        <v>1</v>
      </c>
      <c r="ET16" s="12">
        <v>2</v>
      </c>
      <c r="EU16" s="12">
        <v>1</v>
      </c>
      <c r="EV16" s="12">
        <v>1</v>
      </c>
      <c r="EW16" s="12">
        <v>1</v>
      </c>
      <c r="EX16" s="12">
        <v>2</v>
      </c>
      <c r="EY16" s="12">
        <v>1</v>
      </c>
      <c r="EZ16" s="12">
        <v>2</v>
      </c>
      <c r="FA16" s="12">
        <v>1</v>
      </c>
      <c r="FB16" s="12">
        <v>1</v>
      </c>
      <c r="FC16" s="12">
        <v>1</v>
      </c>
      <c r="FD16" s="12">
        <v>2</v>
      </c>
      <c r="FE16" s="12">
        <v>2</v>
      </c>
      <c r="FF16" s="12">
        <v>1</v>
      </c>
      <c r="FG16" s="14">
        <f t="shared" si="14"/>
        <v>1.813664596273292</v>
      </c>
      <c r="FH16">
        <f t="shared" si="15"/>
        <v>66</v>
      </c>
      <c r="FI16">
        <f t="shared" si="16"/>
        <v>62</v>
      </c>
      <c r="FJ16">
        <f t="shared" si="17"/>
        <v>30</v>
      </c>
      <c r="FK16">
        <f t="shared" si="18"/>
        <v>3</v>
      </c>
      <c r="FL16">
        <f t="shared" si="19"/>
        <v>0</v>
      </c>
      <c r="FN16" s="20">
        <f t="shared" si="20"/>
        <v>0.40993788819875776</v>
      </c>
      <c r="FO16" s="20">
        <f t="shared" si="21"/>
        <v>0.38509316770186336</v>
      </c>
      <c r="FP16" s="20">
        <f t="shared" si="22"/>
        <v>0.18633540372670807</v>
      </c>
      <c r="FQ16" s="20">
        <f t="shared" si="23"/>
        <v>1.8633540372670808E-2</v>
      </c>
      <c r="FR16" s="20">
        <f t="shared" si="24"/>
        <v>0</v>
      </c>
      <c r="FT16" s="20">
        <f t="shared" si="25"/>
        <v>0.79503105590062106</v>
      </c>
      <c r="FU16" s="20">
        <f t="shared" si="26"/>
        <v>0.20496894409937888</v>
      </c>
      <c r="FV16" s="20">
        <f t="shared" si="27"/>
        <v>0</v>
      </c>
    </row>
    <row r="17" spans="1:178" ht="15" thickBot="1" x14ac:dyDescent="0.4">
      <c r="A17" s="1" t="s">
        <v>14</v>
      </c>
      <c r="B17" s="4">
        <v>4</v>
      </c>
      <c r="C17" s="4">
        <v>4</v>
      </c>
      <c r="D17" s="4">
        <v>4</v>
      </c>
      <c r="E17" s="4">
        <v>3</v>
      </c>
      <c r="F17" s="4">
        <v>3</v>
      </c>
      <c r="G17" s="4">
        <v>1</v>
      </c>
      <c r="H17" s="4">
        <v>4</v>
      </c>
      <c r="I17" s="4">
        <v>3</v>
      </c>
      <c r="J17" s="4">
        <v>4</v>
      </c>
      <c r="K17" s="4">
        <v>3</v>
      </c>
      <c r="L17" s="4" t="s">
        <v>232</v>
      </c>
      <c r="M17" s="4" t="s">
        <v>232</v>
      </c>
      <c r="N17" s="4" t="s">
        <v>232</v>
      </c>
      <c r="O17" s="4">
        <v>4</v>
      </c>
      <c r="P17" s="4">
        <v>4</v>
      </c>
      <c r="Q17" s="4">
        <v>3</v>
      </c>
      <c r="R17" s="4">
        <v>2</v>
      </c>
      <c r="S17" s="4">
        <v>3</v>
      </c>
      <c r="T17" s="4">
        <v>3</v>
      </c>
      <c r="U17" s="4">
        <v>2</v>
      </c>
      <c r="V17" s="4">
        <v>3</v>
      </c>
      <c r="W17" s="4">
        <v>3</v>
      </c>
      <c r="X17" s="4">
        <v>1</v>
      </c>
      <c r="Y17" s="4">
        <v>4</v>
      </c>
      <c r="Z17" s="4">
        <v>1</v>
      </c>
      <c r="AA17" s="4">
        <v>2</v>
      </c>
      <c r="AB17" s="4">
        <v>4</v>
      </c>
      <c r="AC17" s="4">
        <v>4</v>
      </c>
      <c r="AD17" s="4">
        <v>3</v>
      </c>
      <c r="AE17" s="4">
        <v>3</v>
      </c>
      <c r="AF17" s="4">
        <v>3</v>
      </c>
      <c r="AG17" s="4" t="s">
        <v>232</v>
      </c>
      <c r="AH17" s="4">
        <v>4</v>
      </c>
      <c r="AI17" s="4">
        <v>3</v>
      </c>
      <c r="AJ17" s="4">
        <v>4</v>
      </c>
      <c r="AK17" s="4"/>
      <c r="AL17" s="4">
        <v>4</v>
      </c>
      <c r="AM17" s="4">
        <v>3</v>
      </c>
      <c r="AN17" s="4"/>
      <c r="AO17" s="4">
        <v>2</v>
      </c>
      <c r="AP17" s="4">
        <v>2</v>
      </c>
      <c r="AQ17" s="4">
        <v>3</v>
      </c>
      <c r="AR17" s="4">
        <v>1</v>
      </c>
      <c r="AS17" s="4">
        <v>2</v>
      </c>
      <c r="AT17" s="4">
        <v>1</v>
      </c>
      <c r="AU17" s="4">
        <v>3</v>
      </c>
      <c r="AV17" s="4" t="s">
        <v>232</v>
      </c>
      <c r="AW17" s="4">
        <v>4</v>
      </c>
      <c r="AX17" s="4">
        <v>3</v>
      </c>
      <c r="AY17" s="4">
        <v>4</v>
      </c>
      <c r="AZ17" s="4">
        <v>1</v>
      </c>
      <c r="BA17" s="4">
        <v>2</v>
      </c>
      <c r="BB17" s="4">
        <v>3</v>
      </c>
      <c r="BC17" s="4">
        <v>3</v>
      </c>
      <c r="BD17" s="4" t="s">
        <v>232</v>
      </c>
      <c r="BE17" s="4">
        <v>3</v>
      </c>
      <c r="BF17" s="4">
        <v>3</v>
      </c>
      <c r="BG17" s="4">
        <v>3</v>
      </c>
      <c r="BH17" s="4">
        <v>3</v>
      </c>
      <c r="BI17" s="4">
        <v>1</v>
      </c>
      <c r="BJ17" s="4">
        <v>2</v>
      </c>
      <c r="BK17" s="4">
        <v>3</v>
      </c>
      <c r="BL17" s="4">
        <v>3</v>
      </c>
      <c r="BM17" s="4">
        <v>4</v>
      </c>
      <c r="BN17" s="4">
        <v>2</v>
      </c>
      <c r="BO17" s="4">
        <v>3</v>
      </c>
      <c r="BP17" s="4" t="s">
        <v>232</v>
      </c>
      <c r="BQ17" s="4">
        <v>2</v>
      </c>
      <c r="BR17" s="4">
        <v>4</v>
      </c>
      <c r="BS17" s="4">
        <v>2</v>
      </c>
      <c r="BT17" s="4">
        <v>2</v>
      </c>
      <c r="BU17" s="4">
        <v>3</v>
      </c>
      <c r="BV17" s="4">
        <v>4</v>
      </c>
      <c r="BW17" s="4">
        <v>2</v>
      </c>
      <c r="BX17" s="4">
        <v>2</v>
      </c>
      <c r="BY17" s="4">
        <v>3</v>
      </c>
      <c r="BZ17" s="4">
        <v>2</v>
      </c>
      <c r="CA17" s="4">
        <v>1</v>
      </c>
      <c r="CB17" s="4" t="s">
        <v>232</v>
      </c>
      <c r="CC17" s="4">
        <v>1</v>
      </c>
      <c r="CD17" s="4">
        <v>2</v>
      </c>
      <c r="CE17" s="4">
        <v>3</v>
      </c>
      <c r="CF17" s="4">
        <v>3</v>
      </c>
      <c r="CG17" s="4">
        <v>3</v>
      </c>
      <c r="CH17" s="4">
        <v>1</v>
      </c>
      <c r="CI17" s="4">
        <v>2</v>
      </c>
      <c r="CJ17" s="4">
        <v>4</v>
      </c>
      <c r="CK17" s="4">
        <v>4</v>
      </c>
      <c r="CL17" s="4">
        <v>2</v>
      </c>
      <c r="CM17" s="4">
        <v>4</v>
      </c>
      <c r="CN17" s="4">
        <v>1</v>
      </c>
      <c r="CO17" s="4">
        <v>3</v>
      </c>
      <c r="CP17" s="4" t="s">
        <v>232</v>
      </c>
      <c r="CQ17" s="4">
        <v>3</v>
      </c>
      <c r="CR17" s="4">
        <v>1</v>
      </c>
      <c r="CS17" s="4" t="s">
        <v>232</v>
      </c>
      <c r="CT17" s="4">
        <v>2</v>
      </c>
      <c r="CU17" s="4">
        <v>3</v>
      </c>
      <c r="CV17" s="4">
        <v>3</v>
      </c>
      <c r="CW17" s="4" t="s">
        <v>232</v>
      </c>
      <c r="CX17" s="4">
        <v>2</v>
      </c>
      <c r="CY17" s="4" t="s">
        <v>232</v>
      </c>
      <c r="CZ17" s="4">
        <v>2</v>
      </c>
      <c r="DA17" s="4">
        <v>4</v>
      </c>
      <c r="DB17" s="4">
        <v>4</v>
      </c>
      <c r="DC17" s="4">
        <v>4</v>
      </c>
      <c r="DD17" s="4">
        <v>3</v>
      </c>
      <c r="DE17" s="4" t="s">
        <v>232</v>
      </c>
      <c r="DF17" s="4">
        <v>1</v>
      </c>
      <c r="DG17" s="4" t="s">
        <v>232</v>
      </c>
      <c r="DH17" s="4">
        <v>2</v>
      </c>
      <c r="DI17" s="4" t="s">
        <v>232</v>
      </c>
      <c r="DJ17" s="4" t="s">
        <v>232</v>
      </c>
      <c r="DK17" s="4">
        <v>3</v>
      </c>
      <c r="DL17" s="4" t="s">
        <v>232</v>
      </c>
      <c r="DM17" s="4">
        <v>2</v>
      </c>
      <c r="DN17" s="4">
        <v>2</v>
      </c>
      <c r="DO17" s="4">
        <v>3</v>
      </c>
      <c r="DP17" s="4">
        <v>2</v>
      </c>
      <c r="DQ17" s="4">
        <v>3</v>
      </c>
      <c r="DR17" s="4">
        <v>3</v>
      </c>
      <c r="DS17" s="4">
        <v>2</v>
      </c>
      <c r="DT17" s="4">
        <v>2</v>
      </c>
      <c r="DU17" s="4">
        <v>3</v>
      </c>
      <c r="DV17" s="4">
        <v>3</v>
      </c>
      <c r="DW17" s="12">
        <v>3</v>
      </c>
      <c r="DX17" s="12">
        <v>2</v>
      </c>
      <c r="DY17" s="12">
        <v>2</v>
      </c>
      <c r="DZ17" s="12">
        <v>2</v>
      </c>
      <c r="EA17" s="12">
        <v>2</v>
      </c>
      <c r="EB17" s="12">
        <v>3</v>
      </c>
      <c r="EC17" s="12">
        <v>1</v>
      </c>
      <c r="ED17" s="12">
        <v>3</v>
      </c>
      <c r="EE17" s="12">
        <v>1</v>
      </c>
      <c r="EF17" s="12">
        <v>2</v>
      </c>
      <c r="EG17" s="12">
        <v>4</v>
      </c>
      <c r="EH17" s="12">
        <v>3</v>
      </c>
      <c r="EI17" s="12">
        <v>2</v>
      </c>
      <c r="EJ17" s="12">
        <v>2</v>
      </c>
      <c r="EK17" s="12">
        <v>3</v>
      </c>
      <c r="EL17" s="12">
        <v>3</v>
      </c>
      <c r="EM17" s="12">
        <v>2</v>
      </c>
      <c r="EN17" s="12">
        <v>2</v>
      </c>
      <c r="EO17" s="12">
        <v>3</v>
      </c>
      <c r="EP17" s="12">
        <v>3</v>
      </c>
      <c r="EQ17" s="12">
        <v>3</v>
      </c>
      <c r="ER17" s="12">
        <v>2</v>
      </c>
      <c r="ES17" s="12">
        <v>1</v>
      </c>
      <c r="ET17" s="12">
        <v>2</v>
      </c>
      <c r="EU17" s="12" t="s">
        <v>232</v>
      </c>
      <c r="EV17" s="12">
        <v>2</v>
      </c>
      <c r="EW17" s="12">
        <v>4</v>
      </c>
      <c r="EX17" s="12">
        <v>2</v>
      </c>
      <c r="EY17" s="12">
        <v>3</v>
      </c>
      <c r="EZ17" s="12">
        <v>2</v>
      </c>
      <c r="FA17" s="12">
        <v>2</v>
      </c>
      <c r="FB17" s="12">
        <v>2</v>
      </c>
      <c r="FC17" s="12">
        <v>2</v>
      </c>
      <c r="FD17" s="12">
        <v>3</v>
      </c>
      <c r="FE17" s="12">
        <v>3</v>
      </c>
      <c r="FF17" s="12">
        <v>3</v>
      </c>
      <c r="FG17" s="14">
        <f t="shared" si="14"/>
        <v>2.645390070921986</v>
      </c>
      <c r="FH17">
        <f t="shared" si="15"/>
        <v>16</v>
      </c>
      <c r="FI17">
        <f t="shared" si="16"/>
        <v>44</v>
      </c>
      <c r="FJ17">
        <f t="shared" si="17"/>
        <v>55</v>
      </c>
      <c r="FK17">
        <f t="shared" si="18"/>
        <v>26</v>
      </c>
      <c r="FL17">
        <f t="shared" si="19"/>
        <v>18</v>
      </c>
      <c r="FN17" s="20">
        <f t="shared" si="20"/>
        <v>0.10062893081761007</v>
      </c>
      <c r="FO17" s="20">
        <f t="shared" si="21"/>
        <v>0.27672955974842767</v>
      </c>
      <c r="FP17" s="20">
        <f t="shared" si="22"/>
        <v>0.34591194968553457</v>
      </c>
      <c r="FQ17" s="20">
        <f t="shared" si="23"/>
        <v>0.16352201257861634</v>
      </c>
      <c r="FR17" s="20">
        <f t="shared" si="24"/>
        <v>0.11320754716981132</v>
      </c>
      <c r="FT17" s="20">
        <f t="shared" si="25"/>
        <v>0.37735849056603776</v>
      </c>
      <c r="FU17" s="20">
        <f t="shared" si="26"/>
        <v>0.50943396226415094</v>
      </c>
      <c r="FV17" s="20">
        <f t="shared" si="27"/>
        <v>0.11320754716981132</v>
      </c>
    </row>
    <row r="18" spans="1:178" ht="16" thickBot="1" x14ac:dyDescent="0.4">
      <c r="A18" s="6" t="s">
        <v>83</v>
      </c>
      <c r="B18" s="4"/>
      <c r="C18" s="4"/>
      <c r="D18" s="4" t="s">
        <v>93</v>
      </c>
      <c r="E18" s="4"/>
      <c r="F18" s="4"/>
      <c r="G18" s="4"/>
      <c r="H18" s="4"/>
      <c r="I18" s="4"/>
      <c r="J18" s="4"/>
      <c r="K18" s="4"/>
      <c r="L18" s="4" t="s">
        <v>138</v>
      </c>
      <c r="M18" s="4"/>
      <c r="N18" s="4"/>
      <c r="O18" s="4"/>
      <c r="P18" s="4"/>
      <c r="Q18" s="4"/>
      <c r="R18" s="4"/>
      <c r="S18" s="4" t="s">
        <v>177</v>
      </c>
      <c r="T18" s="4"/>
      <c r="U18" s="4"/>
      <c r="V18" s="4" t="s">
        <v>200</v>
      </c>
      <c r="W18" s="4"/>
      <c r="X18" s="4"/>
      <c r="Y18" s="4"/>
      <c r="Z18" s="4"/>
      <c r="AA18" s="4"/>
      <c r="AB18" s="4"/>
      <c r="AC18" s="4"/>
      <c r="AD18" s="4"/>
      <c r="AE18" s="4"/>
      <c r="AF18" s="4"/>
      <c r="AG18" s="4"/>
      <c r="AH18" s="4"/>
      <c r="AI18" s="4"/>
      <c r="AJ18" s="4"/>
      <c r="AK18" s="4"/>
      <c r="AL18" s="4"/>
      <c r="AM18" s="4"/>
      <c r="AN18" s="4"/>
      <c r="AO18" s="4"/>
      <c r="AP18" s="4"/>
      <c r="AQ18" s="4"/>
      <c r="AR18" s="4"/>
      <c r="AS18" s="4" t="s">
        <v>177</v>
      </c>
      <c r="AT18" s="4"/>
      <c r="AU18" s="4"/>
      <c r="AV18" s="4"/>
      <c r="AW18" s="4"/>
      <c r="AX18" s="4"/>
      <c r="AY18" s="4"/>
      <c r="AZ18" s="4">
        <v>1</v>
      </c>
      <c r="BA18" s="4"/>
      <c r="BB18" s="4"/>
      <c r="BC18" s="4"/>
      <c r="BD18" s="4"/>
      <c r="BE18" s="4" t="s">
        <v>192</v>
      </c>
      <c r="BF18" s="4"/>
      <c r="BG18" s="4"/>
      <c r="BH18" s="4"/>
      <c r="BI18" s="4"/>
      <c r="BJ18" s="4" t="s">
        <v>223</v>
      </c>
      <c r="BK18" s="4"/>
      <c r="BL18" s="4"/>
      <c r="BM18" s="4"/>
      <c r="BN18" s="4" t="s">
        <v>228</v>
      </c>
      <c r="BO18" s="4"/>
      <c r="BP18" s="4"/>
      <c r="BQ18" s="4" t="s">
        <v>166</v>
      </c>
      <c r="BR18" s="4"/>
      <c r="BS18" s="4"/>
      <c r="BT18" s="4"/>
      <c r="BU18" s="4"/>
      <c r="BV18" s="4"/>
      <c r="BW18" s="4"/>
      <c r="BX18" s="4"/>
      <c r="BY18" s="4" t="s">
        <v>153</v>
      </c>
      <c r="BZ18" s="4"/>
      <c r="CA18" s="4"/>
      <c r="CB18" s="4"/>
      <c r="CC18" s="4"/>
      <c r="CD18" s="4"/>
      <c r="CE18" s="4"/>
      <c r="CF18" s="4"/>
      <c r="CG18" s="4"/>
      <c r="CH18" s="4"/>
      <c r="CI18" s="4"/>
      <c r="CJ18" s="4"/>
      <c r="CK18" s="4"/>
      <c r="CL18" s="4"/>
      <c r="CM18" s="4"/>
      <c r="CN18" s="4"/>
      <c r="CO18" s="4"/>
      <c r="CP18" s="4"/>
      <c r="CQ18" s="4"/>
      <c r="CR18" s="4"/>
      <c r="CS18" s="4"/>
      <c r="CT18" s="4"/>
      <c r="CU18" s="4"/>
      <c r="CV18" s="4" t="s">
        <v>102</v>
      </c>
      <c r="CW18" s="4"/>
      <c r="CX18" s="4" t="s">
        <v>324</v>
      </c>
      <c r="CY18" s="4"/>
      <c r="CZ18" s="4"/>
      <c r="DA18" s="4"/>
      <c r="DB18" s="4"/>
      <c r="DC18" s="4"/>
      <c r="DD18" s="4"/>
      <c r="DE18" s="4"/>
      <c r="DF18" s="4"/>
      <c r="DG18" s="4"/>
      <c r="DH18" s="4"/>
      <c r="DI18" s="4"/>
      <c r="DJ18" s="4"/>
      <c r="DK18" s="4"/>
      <c r="DL18" s="4"/>
      <c r="DM18" s="4"/>
      <c r="DN18" s="4"/>
      <c r="DO18" s="4"/>
      <c r="DP18" s="4"/>
      <c r="DQ18" s="4"/>
      <c r="DR18" s="4"/>
      <c r="DS18" s="4"/>
      <c r="DT18" s="4"/>
      <c r="DU18" s="4"/>
      <c r="DV18" s="4"/>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t="s">
        <v>245</v>
      </c>
      <c r="EU18" s="12"/>
      <c r="EV18" s="12"/>
      <c r="EW18" s="12"/>
      <c r="EX18" s="12" t="s">
        <v>246</v>
      </c>
      <c r="EY18" s="12" t="s">
        <v>247</v>
      </c>
      <c r="EZ18" s="12"/>
      <c r="FA18" s="12" t="s">
        <v>248</v>
      </c>
      <c r="FB18" s="12"/>
      <c r="FC18" s="12" t="s">
        <v>249</v>
      </c>
      <c r="FD18" s="12"/>
      <c r="FE18" s="12"/>
      <c r="FF18" s="12" t="s">
        <v>250</v>
      </c>
    </row>
    <row r="19" spans="1:178" ht="19" thickBot="1" x14ac:dyDescent="0.4">
      <c r="A19" s="2" t="s">
        <v>69</v>
      </c>
      <c r="V19" t="s">
        <v>201</v>
      </c>
    </row>
    <row r="20" spans="1:178" ht="15" thickBot="1" x14ac:dyDescent="0.4">
      <c r="A20" s="5" t="s">
        <v>15</v>
      </c>
      <c r="B20" s="4">
        <v>1</v>
      </c>
      <c r="C20" s="4">
        <v>1</v>
      </c>
      <c r="D20" s="4">
        <v>1</v>
      </c>
      <c r="E20" s="4">
        <v>2</v>
      </c>
      <c r="F20" s="4">
        <v>2</v>
      </c>
      <c r="G20" s="4">
        <v>1</v>
      </c>
      <c r="H20" s="4">
        <v>3</v>
      </c>
      <c r="I20" s="4">
        <v>3</v>
      </c>
      <c r="J20" s="4">
        <v>1</v>
      </c>
      <c r="K20" s="4">
        <v>1</v>
      </c>
      <c r="L20" s="4">
        <v>1</v>
      </c>
      <c r="M20" s="4">
        <v>2</v>
      </c>
      <c r="N20" s="4">
        <v>1</v>
      </c>
      <c r="O20" s="4">
        <v>1</v>
      </c>
      <c r="P20" s="4">
        <v>1</v>
      </c>
      <c r="Q20" s="4">
        <v>1</v>
      </c>
      <c r="R20" s="4">
        <v>2</v>
      </c>
      <c r="S20" s="4">
        <v>2</v>
      </c>
      <c r="T20" s="4">
        <v>2</v>
      </c>
      <c r="U20" s="4">
        <v>1</v>
      </c>
      <c r="V20" s="4">
        <v>2</v>
      </c>
      <c r="W20" s="4">
        <v>2</v>
      </c>
      <c r="X20" s="4">
        <v>1</v>
      </c>
      <c r="Y20" s="4">
        <v>2</v>
      </c>
      <c r="Z20" s="4">
        <v>1</v>
      </c>
      <c r="AA20" s="4">
        <v>3</v>
      </c>
      <c r="AB20" s="4">
        <v>1</v>
      </c>
      <c r="AC20" s="4">
        <v>2</v>
      </c>
      <c r="AD20" s="4">
        <v>2</v>
      </c>
      <c r="AE20" s="4">
        <v>2</v>
      </c>
      <c r="AF20" s="4">
        <v>1</v>
      </c>
      <c r="AG20" s="4">
        <v>2</v>
      </c>
      <c r="AH20" s="4" t="s">
        <v>232</v>
      </c>
      <c r="AI20" s="4">
        <v>2</v>
      </c>
      <c r="AJ20" s="4">
        <v>2</v>
      </c>
      <c r="AK20" s="4">
        <v>1</v>
      </c>
      <c r="AL20" s="4">
        <v>2</v>
      </c>
      <c r="AM20" s="4">
        <v>1</v>
      </c>
      <c r="AN20" s="4">
        <v>2</v>
      </c>
      <c r="AO20" s="4">
        <v>3</v>
      </c>
      <c r="AP20" s="4">
        <v>3</v>
      </c>
      <c r="AQ20" s="4">
        <v>2</v>
      </c>
      <c r="AR20" s="4">
        <v>1</v>
      </c>
      <c r="AS20" s="4">
        <v>1</v>
      </c>
      <c r="AT20" s="4">
        <v>1</v>
      </c>
      <c r="AU20" s="4">
        <v>1</v>
      </c>
      <c r="AV20" s="4">
        <v>1</v>
      </c>
      <c r="AW20" s="4">
        <v>3</v>
      </c>
      <c r="AX20" s="4">
        <v>2</v>
      </c>
      <c r="AY20" s="4">
        <v>2</v>
      </c>
      <c r="AZ20" s="4">
        <v>2</v>
      </c>
      <c r="BA20" s="4">
        <v>3</v>
      </c>
      <c r="BB20" s="4">
        <v>2</v>
      </c>
      <c r="BC20" s="4">
        <v>2</v>
      </c>
      <c r="BD20" s="4">
        <v>3</v>
      </c>
      <c r="BE20" s="4">
        <v>1</v>
      </c>
      <c r="BF20" s="4">
        <v>1</v>
      </c>
      <c r="BG20" s="4">
        <v>1</v>
      </c>
      <c r="BH20" s="4">
        <v>2</v>
      </c>
      <c r="BI20" s="4">
        <v>1</v>
      </c>
      <c r="BJ20" s="4">
        <v>3</v>
      </c>
      <c r="BK20" s="4">
        <v>1</v>
      </c>
      <c r="BL20" s="4">
        <v>2</v>
      </c>
      <c r="BM20" s="4">
        <v>3</v>
      </c>
      <c r="BN20" s="4">
        <v>1</v>
      </c>
      <c r="BO20" s="4">
        <v>1</v>
      </c>
      <c r="BP20" s="4">
        <v>1</v>
      </c>
      <c r="BQ20" s="4">
        <v>1</v>
      </c>
      <c r="BR20" s="4">
        <v>1</v>
      </c>
      <c r="BS20" s="4">
        <v>2</v>
      </c>
      <c r="BT20" s="4">
        <v>2</v>
      </c>
      <c r="BU20" s="4">
        <v>1</v>
      </c>
      <c r="BV20" s="4">
        <v>1</v>
      </c>
      <c r="BW20" s="4">
        <v>1</v>
      </c>
      <c r="BX20" s="4">
        <v>2</v>
      </c>
      <c r="BY20" s="4">
        <v>1</v>
      </c>
      <c r="BZ20" s="4">
        <v>2</v>
      </c>
      <c r="CA20" s="4">
        <v>3</v>
      </c>
      <c r="CB20" s="4">
        <v>3</v>
      </c>
      <c r="CC20" s="4">
        <v>2</v>
      </c>
      <c r="CD20" s="4">
        <v>1</v>
      </c>
      <c r="CE20" s="4">
        <v>2</v>
      </c>
      <c r="CF20" s="4">
        <v>2</v>
      </c>
      <c r="CG20" s="4">
        <v>1</v>
      </c>
      <c r="CH20" s="4">
        <v>1</v>
      </c>
      <c r="CI20" s="4">
        <v>1</v>
      </c>
      <c r="CJ20" s="4">
        <v>2</v>
      </c>
      <c r="CK20" s="4">
        <v>1</v>
      </c>
      <c r="CL20" s="4">
        <v>1</v>
      </c>
      <c r="CM20" s="4">
        <v>1</v>
      </c>
      <c r="CN20" s="4">
        <v>1</v>
      </c>
      <c r="CO20" s="4">
        <v>1</v>
      </c>
      <c r="CP20" s="4">
        <v>3</v>
      </c>
      <c r="CQ20" s="4">
        <v>3</v>
      </c>
      <c r="CR20" s="4">
        <v>1</v>
      </c>
      <c r="CS20" s="4">
        <v>1</v>
      </c>
      <c r="CT20" s="4">
        <v>1</v>
      </c>
      <c r="CU20" s="4">
        <v>1</v>
      </c>
      <c r="CV20" s="4">
        <v>3</v>
      </c>
      <c r="CW20" s="4">
        <v>1</v>
      </c>
      <c r="CX20" s="4">
        <v>2</v>
      </c>
      <c r="CY20" s="4">
        <v>3</v>
      </c>
      <c r="CZ20" s="4">
        <v>2</v>
      </c>
      <c r="DA20" s="4">
        <v>1</v>
      </c>
      <c r="DB20" s="4">
        <v>2</v>
      </c>
      <c r="DC20" s="4">
        <v>1</v>
      </c>
      <c r="DD20" s="4">
        <v>2</v>
      </c>
      <c r="DE20" s="4">
        <v>1</v>
      </c>
      <c r="DF20" s="4">
        <v>1</v>
      </c>
      <c r="DG20" s="4" t="s">
        <v>232</v>
      </c>
      <c r="DH20" s="4">
        <v>2</v>
      </c>
      <c r="DI20" s="4">
        <v>2</v>
      </c>
      <c r="DJ20" s="4">
        <v>1</v>
      </c>
      <c r="DK20" s="4">
        <v>2</v>
      </c>
      <c r="DL20" s="4">
        <v>2</v>
      </c>
      <c r="DM20" s="4">
        <v>1</v>
      </c>
      <c r="DN20" s="4">
        <v>2</v>
      </c>
      <c r="DO20" s="4">
        <v>2</v>
      </c>
      <c r="DP20" s="4">
        <v>1</v>
      </c>
      <c r="DQ20" s="4">
        <v>2</v>
      </c>
      <c r="DR20" s="4">
        <v>3</v>
      </c>
      <c r="DS20" s="4">
        <v>2</v>
      </c>
      <c r="DT20" s="4">
        <v>2</v>
      </c>
      <c r="DU20" s="4">
        <v>2</v>
      </c>
      <c r="DV20" s="4">
        <v>1</v>
      </c>
      <c r="DW20" s="12">
        <v>1</v>
      </c>
      <c r="DX20" s="12">
        <v>1</v>
      </c>
      <c r="DY20" s="12">
        <v>2</v>
      </c>
      <c r="DZ20" s="12">
        <v>1</v>
      </c>
      <c r="EA20" s="12">
        <v>1</v>
      </c>
      <c r="EB20" s="12">
        <v>2</v>
      </c>
      <c r="EC20" s="12">
        <v>1</v>
      </c>
      <c r="ED20" s="12">
        <v>2</v>
      </c>
      <c r="EE20" s="12">
        <v>2</v>
      </c>
      <c r="EF20" s="12">
        <v>2</v>
      </c>
      <c r="EG20" s="12">
        <v>2</v>
      </c>
      <c r="EH20" s="12">
        <v>2</v>
      </c>
      <c r="EI20" s="12">
        <v>2</v>
      </c>
      <c r="EJ20" s="12">
        <v>1</v>
      </c>
      <c r="EK20" s="12">
        <v>1</v>
      </c>
      <c r="EL20" s="12">
        <v>1</v>
      </c>
      <c r="EM20" s="12">
        <v>2</v>
      </c>
      <c r="EN20" s="12">
        <v>1</v>
      </c>
      <c r="EO20" s="12">
        <v>1</v>
      </c>
      <c r="EP20" s="12">
        <v>1</v>
      </c>
      <c r="EQ20" s="12">
        <v>1</v>
      </c>
      <c r="ER20" s="12">
        <v>2</v>
      </c>
      <c r="ES20" s="12">
        <v>1</v>
      </c>
      <c r="ET20" s="12">
        <v>2</v>
      </c>
      <c r="EU20" s="12">
        <v>2</v>
      </c>
      <c r="EV20" s="12">
        <v>2</v>
      </c>
      <c r="EW20" s="12">
        <v>1</v>
      </c>
      <c r="EX20" s="12">
        <v>2</v>
      </c>
      <c r="EY20" s="12">
        <v>2</v>
      </c>
      <c r="EZ20" s="12">
        <v>1</v>
      </c>
      <c r="FA20" s="12">
        <v>1</v>
      </c>
      <c r="FB20" s="12">
        <v>1</v>
      </c>
      <c r="FC20" s="12">
        <v>2</v>
      </c>
      <c r="FD20" s="12">
        <v>1</v>
      </c>
      <c r="FE20" s="12">
        <v>1</v>
      </c>
      <c r="FF20" s="12">
        <v>1</v>
      </c>
      <c r="FG20" s="14">
        <f t="shared" ref="FG20:FG25" si="28">AVERAGE(B20:FF20)</f>
        <v>1.6100628930817611</v>
      </c>
      <c r="FH20">
        <f t="shared" ref="FH20:FH25" si="29">COUNTIF(B20:FF20, 1)</f>
        <v>79</v>
      </c>
      <c r="FI20">
        <f t="shared" ref="FI20:FI25" si="30">COUNTIF(B20:FF20, 2)</f>
        <v>63</v>
      </c>
      <c r="FJ20">
        <f t="shared" ref="FJ20:FJ25" si="31">COUNTIF(B20:FF20,3)</f>
        <v>17</v>
      </c>
      <c r="FK20">
        <f t="shared" ref="FK20:FK25" si="32">COUNTIF(B20:FF20, 4)</f>
        <v>0</v>
      </c>
      <c r="FL20">
        <f t="shared" ref="FL20:FL25" si="33">COUNTIF(B20:FF20, "N")</f>
        <v>2</v>
      </c>
      <c r="FN20" s="20">
        <f t="shared" ref="FN20:FN25" si="34">FH20/SUM($FH20:$FL20)</f>
        <v>0.49068322981366458</v>
      </c>
      <c r="FO20" s="20">
        <f t="shared" ref="FO20:FO25" si="35">FI20/SUM($FH20:$FL20)</f>
        <v>0.39130434782608697</v>
      </c>
      <c r="FP20" s="20">
        <f t="shared" ref="FP20:FP25" si="36">FJ20/SUM($FH20:$FL20)</f>
        <v>0.10559006211180125</v>
      </c>
      <c r="FQ20" s="20">
        <f t="shared" ref="FQ20:FQ25" si="37">FK20/SUM($FH20:$FL20)</f>
        <v>0</v>
      </c>
      <c r="FR20" s="20">
        <f t="shared" ref="FR20:FR25" si="38">FL20/SUM($FH20:$FL20)</f>
        <v>1.2422360248447204E-2</v>
      </c>
      <c r="FT20" s="20">
        <f t="shared" ref="FT20:FT25" si="39">SUM(FH20:FI20)/SUM($FH20:$FL20)</f>
        <v>0.88198757763975155</v>
      </c>
      <c r="FU20" s="20">
        <f t="shared" ref="FU20:FU25" si="40">SUM(FJ20:FK20)/SUM($FH20:$FL20)</f>
        <v>0.10559006211180125</v>
      </c>
      <c r="FV20" s="20">
        <f t="shared" ref="FV20:FV25" si="41">FL20/SUM(FH20:FL20)</f>
        <v>1.2422360248447204E-2</v>
      </c>
    </row>
    <row r="21" spans="1:178" ht="15" thickBot="1" x14ac:dyDescent="0.4">
      <c r="A21" s="1" t="s">
        <v>16</v>
      </c>
      <c r="B21" s="4">
        <v>2</v>
      </c>
      <c r="C21" s="4">
        <v>1</v>
      </c>
      <c r="D21" s="4">
        <v>2</v>
      </c>
      <c r="E21" s="4">
        <v>1</v>
      </c>
      <c r="F21" s="4">
        <v>2</v>
      </c>
      <c r="G21" s="4">
        <v>1</v>
      </c>
      <c r="H21" s="4">
        <v>1</v>
      </c>
      <c r="I21" s="4">
        <v>2</v>
      </c>
      <c r="J21" s="4">
        <v>1</v>
      </c>
      <c r="K21" s="4">
        <v>1</v>
      </c>
      <c r="L21" s="4">
        <v>1</v>
      </c>
      <c r="M21" s="4">
        <v>1</v>
      </c>
      <c r="N21" s="4">
        <v>1</v>
      </c>
      <c r="O21" s="4">
        <v>2</v>
      </c>
      <c r="P21" s="4">
        <v>2</v>
      </c>
      <c r="Q21" s="4">
        <v>1</v>
      </c>
      <c r="R21" s="4">
        <v>2</v>
      </c>
      <c r="S21" s="4">
        <v>2</v>
      </c>
      <c r="T21" s="4">
        <v>2</v>
      </c>
      <c r="U21" s="4">
        <v>1</v>
      </c>
      <c r="V21" s="4">
        <v>1</v>
      </c>
      <c r="W21" s="4">
        <v>1</v>
      </c>
      <c r="X21" s="4">
        <v>1</v>
      </c>
      <c r="Y21" s="4">
        <v>2</v>
      </c>
      <c r="Z21" s="4">
        <v>1</v>
      </c>
      <c r="AA21" s="4">
        <v>1</v>
      </c>
      <c r="AB21" s="4">
        <v>1</v>
      </c>
      <c r="AC21" s="4">
        <v>2</v>
      </c>
      <c r="AD21" s="4">
        <v>1</v>
      </c>
      <c r="AE21" s="4">
        <v>3</v>
      </c>
      <c r="AF21" s="4">
        <v>2</v>
      </c>
      <c r="AG21" s="4">
        <v>2</v>
      </c>
      <c r="AH21" s="4">
        <v>1</v>
      </c>
      <c r="AI21" s="4"/>
      <c r="AJ21" s="4">
        <v>1</v>
      </c>
      <c r="AK21" s="4">
        <v>2</v>
      </c>
      <c r="AL21" s="4">
        <v>2</v>
      </c>
      <c r="AM21" s="4">
        <v>1</v>
      </c>
      <c r="AN21" s="4">
        <v>2</v>
      </c>
      <c r="AO21" s="4">
        <v>2</v>
      </c>
      <c r="AP21" s="4">
        <v>2</v>
      </c>
      <c r="AQ21" s="4">
        <v>2</v>
      </c>
      <c r="AR21" s="4">
        <v>1</v>
      </c>
      <c r="AS21" s="4">
        <v>1</v>
      </c>
      <c r="AT21" s="4">
        <v>1</v>
      </c>
      <c r="AU21" s="4">
        <v>1</v>
      </c>
      <c r="AV21" s="4">
        <v>1</v>
      </c>
      <c r="AW21" s="4">
        <v>1</v>
      </c>
      <c r="AX21" s="4">
        <v>2</v>
      </c>
      <c r="AY21" s="4">
        <v>1</v>
      </c>
      <c r="AZ21" s="4">
        <v>1</v>
      </c>
      <c r="BA21" s="4">
        <v>3</v>
      </c>
      <c r="BB21" s="4">
        <v>1</v>
      </c>
      <c r="BC21" s="4">
        <v>2</v>
      </c>
      <c r="BD21" s="4">
        <v>1</v>
      </c>
      <c r="BE21" s="4">
        <v>1</v>
      </c>
      <c r="BF21" s="4">
        <v>1</v>
      </c>
      <c r="BG21" s="4">
        <v>3</v>
      </c>
      <c r="BH21" s="4">
        <v>1</v>
      </c>
      <c r="BI21" s="4">
        <v>1</v>
      </c>
      <c r="BJ21" s="4">
        <v>1</v>
      </c>
      <c r="BK21" s="4">
        <v>1</v>
      </c>
      <c r="BL21" s="4">
        <v>1</v>
      </c>
      <c r="BM21" s="4">
        <v>1</v>
      </c>
      <c r="BN21" s="4">
        <v>2</v>
      </c>
      <c r="BO21" s="4">
        <v>1</v>
      </c>
      <c r="BP21" s="4">
        <v>1</v>
      </c>
      <c r="BQ21" s="4">
        <v>1</v>
      </c>
      <c r="BR21" s="4">
        <v>2</v>
      </c>
      <c r="BS21" s="4">
        <v>1</v>
      </c>
      <c r="BT21" s="4">
        <v>2</v>
      </c>
      <c r="BU21" s="4">
        <v>1</v>
      </c>
      <c r="BV21" s="4">
        <v>1</v>
      </c>
      <c r="BW21" s="4">
        <v>1</v>
      </c>
      <c r="BX21" s="4">
        <v>2</v>
      </c>
      <c r="BY21" s="4">
        <v>2</v>
      </c>
      <c r="BZ21" s="4" t="s">
        <v>232</v>
      </c>
      <c r="CA21" s="4">
        <v>2</v>
      </c>
      <c r="CB21" s="4">
        <v>2</v>
      </c>
      <c r="CC21" s="4">
        <v>1</v>
      </c>
      <c r="CD21" s="4">
        <v>1</v>
      </c>
      <c r="CE21" s="4">
        <v>2</v>
      </c>
      <c r="CF21" s="4">
        <v>1</v>
      </c>
      <c r="CG21" s="4">
        <v>1</v>
      </c>
      <c r="CH21" s="4">
        <v>2</v>
      </c>
      <c r="CI21" s="4">
        <v>1</v>
      </c>
      <c r="CJ21" s="4">
        <v>1</v>
      </c>
      <c r="CK21" s="4">
        <v>2</v>
      </c>
      <c r="CL21" s="4">
        <v>1</v>
      </c>
      <c r="CM21" s="4">
        <v>1</v>
      </c>
      <c r="CN21" s="4">
        <v>1</v>
      </c>
      <c r="CO21" s="4">
        <v>1</v>
      </c>
      <c r="CP21" s="4">
        <v>1</v>
      </c>
      <c r="CQ21" s="4">
        <v>1</v>
      </c>
      <c r="CR21" s="4">
        <v>1</v>
      </c>
      <c r="CS21" s="4">
        <v>2</v>
      </c>
      <c r="CT21" s="4">
        <v>2</v>
      </c>
      <c r="CU21" s="4">
        <v>1</v>
      </c>
      <c r="CV21" s="4">
        <v>1</v>
      </c>
      <c r="CW21" s="4">
        <v>1</v>
      </c>
      <c r="CX21" s="4">
        <v>2</v>
      </c>
      <c r="CY21" s="4">
        <v>4</v>
      </c>
      <c r="CZ21" s="4">
        <v>2</v>
      </c>
      <c r="DA21" s="4">
        <v>2</v>
      </c>
      <c r="DB21" s="4">
        <v>1</v>
      </c>
      <c r="DC21" s="4">
        <v>2</v>
      </c>
      <c r="DD21" s="4">
        <v>3</v>
      </c>
      <c r="DE21" s="4">
        <v>1</v>
      </c>
      <c r="DF21" s="4">
        <v>2</v>
      </c>
      <c r="DG21" s="4">
        <v>1</v>
      </c>
      <c r="DH21" s="4">
        <v>2</v>
      </c>
      <c r="DI21" s="4">
        <v>2</v>
      </c>
      <c r="DJ21" s="4">
        <v>1</v>
      </c>
      <c r="DK21" s="4">
        <v>3</v>
      </c>
      <c r="DL21" s="4"/>
      <c r="DM21" s="4">
        <v>2</v>
      </c>
      <c r="DN21" s="4">
        <v>1</v>
      </c>
      <c r="DO21" s="4">
        <v>1</v>
      </c>
      <c r="DP21" s="4">
        <v>1</v>
      </c>
      <c r="DQ21" s="4">
        <v>2</v>
      </c>
      <c r="DR21" s="4">
        <v>2</v>
      </c>
      <c r="DS21" s="4">
        <v>2</v>
      </c>
      <c r="DT21" s="4">
        <v>2</v>
      </c>
      <c r="DU21" s="4">
        <v>2</v>
      </c>
      <c r="DV21" s="4">
        <v>1</v>
      </c>
      <c r="DW21" s="12">
        <v>1</v>
      </c>
      <c r="DX21" s="12">
        <v>1</v>
      </c>
      <c r="DY21" s="12">
        <v>2</v>
      </c>
      <c r="DZ21" s="12">
        <v>1</v>
      </c>
      <c r="EA21" s="12">
        <v>1</v>
      </c>
      <c r="EB21" s="12">
        <v>2</v>
      </c>
      <c r="EC21" s="12">
        <v>1</v>
      </c>
      <c r="ED21" s="12">
        <v>2</v>
      </c>
      <c r="EE21" s="12">
        <v>2</v>
      </c>
      <c r="EF21" s="12">
        <v>2</v>
      </c>
      <c r="EG21" s="12">
        <v>2</v>
      </c>
      <c r="EH21" s="12">
        <v>2</v>
      </c>
      <c r="EI21" s="12">
        <v>2</v>
      </c>
      <c r="EJ21" s="12">
        <v>1</v>
      </c>
      <c r="EK21" s="12">
        <v>2</v>
      </c>
      <c r="EL21" s="12">
        <v>2</v>
      </c>
      <c r="EM21" s="12"/>
      <c r="EN21" s="12">
        <v>1</v>
      </c>
      <c r="EO21" s="12">
        <v>2</v>
      </c>
      <c r="EP21" s="12">
        <v>2</v>
      </c>
      <c r="EQ21" s="12">
        <v>2</v>
      </c>
      <c r="ER21" s="12">
        <v>2</v>
      </c>
      <c r="ES21" s="12">
        <v>1</v>
      </c>
      <c r="ET21" s="12">
        <v>2</v>
      </c>
      <c r="EU21" s="12">
        <v>2</v>
      </c>
      <c r="EV21" s="12">
        <v>2</v>
      </c>
      <c r="EW21" s="12">
        <v>3</v>
      </c>
      <c r="EX21" s="12">
        <v>3</v>
      </c>
      <c r="EY21" s="12">
        <v>2</v>
      </c>
      <c r="EZ21" s="12">
        <v>1</v>
      </c>
      <c r="FA21" s="12">
        <v>1</v>
      </c>
      <c r="FB21" s="12" t="s">
        <v>232</v>
      </c>
      <c r="FC21" s="12">
        <v>1</v>
      </c>
      <c r="FD21" s="12">
        <v>1</v>
      </c>
      <c r="FE21" s="12">
        <v>1</v>
      </c>
      <c r="FF21" s="12">
        <v>2</v>
      </c>
      <c r="FG21" s="14">
        <f t="shared" si="28"/>
        <v>1.5256410256410255</v>
      </c>
      <c r="FH21">
        <f t="shared" si="29"/>
        <v>83</v>
      </c>
      <c r="FI21">
        <f t="shared" si="30"/>
        <v>65</v>
      </c>
      <c r="FJ21">
        <f t="shared" si="31"/>
        <v>7</v>
      </c>
      <c r="FK21">
        <f t="shared" si="32"/>
        <v>1</v>
      </c>
      <c r="FL21">
        <f t="shared" si="33"/>
        <v>2</v>
      </c>
      <c r="FN21" s="20">
        <f t="shared" si="34"/>
        <v>0.52531645569620256</v>
      </c>
      <c r="FO21" s="20">
        <f t="shared" si="35"/>
        <v>0.41139240506329117</v>
      </c>
      <c r="FP21" s="20">
        <f t="shared" si="36"/>
        <v>4.4303797468354431E-2</v>
      </c>
      <c r="FQ21" s="20">
        <f t="shared" si="37"/>
        <v>6.3291139240506328E-3</v>
      </c>
      <c r="FR21" s="20">
        <f t="shared" si="38"/>
        <v>1.2658227848101266E-2</v>
      </c>
      <c r="FT21" s="20">
        <f t="shared" si="39"/>
        <v>0.93670886075949367</v>
      </c>
      <c r="FU21" s="20">
        <f t="shared" si="40"/>
        <v>5.0632911392405063E-2</v>
      </c>
      <c r="FV21" s="20">
        <f t="shared" si="41"/>
        <v>1.2658227848101266E-2</v>
      </c>
    </row>
    <row r="22" spans="1:178" ht="15" thickBot="1" x14ac:dyDescent="0.4">
      <c r="A22" s="1" t="s">
        <v>17</v>
      </c>
      <c r="B22" s="4">
        <v>2</v>
      </c>
      <c r="C22" s="4">
        <v>2</v>
      </c>
      <c r="D22" s="4">
        <v>4</v>
      </c>
      <c r="E22" s="4">
        <v>2</v>
      </c>
      <c r="F22" s="4">
        <v>2</v>
      </c>
      <c r="G22" s="4">
        <v>1</v>
      </c>
      <c r="H22" s="4">
        <v>2</v>
      </c>
      <c r="I22" s="4">
        <v>2</v>
      </c>
      <c r="J22" s="4">
        <v>1</v>
      </c>
      <c r="K22" s="4">
        <v>2</v>
      </c>
      <c r="L22" s="4" t="s">
        <v>232</v>
      </c>
      <c r="M22" s="4">
        <v>2</v>
      </c>
      <c r="N22" s="4">
        <v>1</v>
      </c>
      <c r="O22" s="4">
        <v>1</v>
      </c>
      <c r="P22" s="4">
        <v>2</v>
      </c>
      <c r="Q22" s="4">
        <v>2</v>
      </c>
      <c r="R22" s="4">
        <v>4</v>
      </c>
      <c r="S22" s="4">
        <v>2</v>
      </c>
      <c r="T22" s="4">
        <v>2</v>
      </c>
      <c r="U22" s="4">
        <v>1</v>
      </c>
      <c r="V22" s="4">
        <v>4</v>
      </c>
      <c r="W22" s="4">
        <v>4</v>
      </c>
      <c r="X22" s="4">
        <v>1</v>
      </c>
      <c r="Y22" s="4">
        <v>2</v>
      </c>
      <c r="Z22" s="4">
        <v>1</v>
      </c>
      <c r="AA22" s="4">
        <v>2</v>
      </c>
      <c r="AB22" s="4">
        <v>1</v>
      </c>
      <c r="AC22" s="4">
        <v>2</v>
      </c>
      <c r="AD22" s="4">
        <v>2</v>
      </c>
      <c r="AE22" s="4">
        <v>2</v>
      </c>
      <c r="AF22" s="4" t="s">
        <v>232</v>
      </c>
      <c r="AG22" s="4">
        <v>3</v>
      </c>
      <c r="AH22" s="4">
        <v>1</v>
      </c>
      <c r="AI22" s="4">
        <v>1</v>
      </c>
      <c r="AJ22" s="4">
        <v>1</v>
      </c>
      <c r="AK22" s="4">
        <v>4</v>
      </c>
      <c r="AL22" s="4">
        <v>2</v>
      </c>
      <c r="AM22" s="4">
        <v>2</v>
      </c>
      <c r="AN22" s="4">
        <v>2</v>
      </c>
      <c r="AO22" s="4" t="s">
        <v>232</v>
      </c>
      <c r="AP22" s="4" t="s">
        <v>232</v>
      </c>
      <c r="AQ22" s="4">
        <v>2</v>
      </c>
      <c r="AR22" s="4">
        <v>1</v>
      </c>
      <c r="AS22" s="4">
        <v>2</v>
      </c>
      <c r="AT22" s="4">
        <v>2</v>
      </c>
      <c r="AU22" s="4"/>
      <c r="AV22" s="4">
        <v>1</v>
      </c>
      <c r="AW22" s="4">
        <v>1</v>
      </c>
      <c r="AX22" s="4">
        <v>1</v>
      </c>
      <c r="AY22" s="4">
        <v>1</v>
      </c>
      <c r="AZ22" s="4">
        <v>1</v>
      </c>
      <c r="BA22" s="4">
        <v>4</v>
      </c>
      <c r="BB22" s="4">
        <v>1</v>
      </c>
      <c r="BC22" s="4">
        <v>2</v>
      </c>
      <c r="BD22" s="4">
        <v>1</v>
      </c>
      <c r="BE22" s="4">
        <v>3</v>
      </c>
      <c r="BF22" s="4" t="s">
        <v>232</v>
      </c>
      <c r="BG22" s="4" t="s">
        <v>232</v>
      </c>
      <c r="BH22" s="4">
        <v>2</v>
      </c>
      <c r="BI22" s="4">
        <v>1</v>
      </c>
      <c r="BJ22" s="4" t="s">
        <v>232</v>
      </c>
      <c r="BK22" s="4">
        <v>1</v>
      </c>
      <c r="BL22" s="4">
        <v>1</v>
      </c>
      <c r="BM22" s="4">
        <v>1</v>
      </c>
      <c r="BN22" s="4">
        <v>4</v>
      </c>
      <c r="BO22" s="4">
        <v>1</v>
      </c>
      <c r="BP22" s="4">
        <v>1</v>
      </c>
      <c r="BQ22" s="4" t="s">
        <v>232</v>
      </c>
      <c r="BR22" s="4">
        <v>2</v>
      </c>
      <c r="BS22" s="4" t="s">
        <v>232</v>
      </c>
      <c r="BT22" s="4">
        <v>1</v>
      </c>
      <c r="BU22" s="4">
        <v>1</v>
      </c>
      <c r="BV22" s="4">
        <v>1</v>
      </c>
      <c r="BW22" s="4">
        <v>3</v>
      </c>
      <c r="BX22" s="4">
        <v>3</v>
      </c>
      <c r="BY22" s="4">
        <v>3</v>
      </c>
      <c r="BZ22" s="4">
        <v>4</v>
      </c>
      <c r="CA22" s="4">
        <v>1</v>
      </c>
      <c r="CB22" s="4">
        <v>4</v>
      </c>
      <c r="CC22" s="4">
        <v>1</v>
      </c>
      <c r="CD22" s="4">
        <v>2</v>
      </c>
      <c r="CE22" s="4">
        <v>2</v>
      </c>
      <c r="CF22" s="4">
        <v>1</v>
      </c>
      <c r="CG22" s="4">
        <v>2</v>
      </c>
      <c r="CH22" s="4">
        <v>2</v>
      </c>
      <c r="CI22" s="4">
        <v>2</v>
      </c>
      <c r="CJ22" s="4">
        <v>1</v>
      </c>
      <c r="CK22" s="4">
        <v>2</v>
      </c>
      <c r="CL22" s="4">
        <v>1</v>
      </c>
      <c r="CM22" s="4">
        <v>2</v>
      </c>
      <c r="CN22" s="4">
        <v>1</v>
      </c>
      <c r="CO22" s="4">
        <v>1</v>
      </c>
      <c r="CP22" s="4">
        <v>1</v>
      </c>
      <c r="CQ22" s="4">
        <v>1</v>
      </c>
      <c r="CR22" s="4" t="s">
        <v>232</v>
      </c>
      <c r="CS22" s="4">
        <v>2</v>
      </c>
      <c r="CT22" s="4">
        <v>2</v>
      </c>
      <c r="CU22" s="4">
        <v>1</v>
      </c>
      <c r="CV22" s="4" t="s">
        <v>232</v>
      </c>
      <c r="CW22" s="4" t="s">
        <v>232</v>
      </c>
      <c r="CX22" s="4" t="s">
        <v>232</v>
      </c>
      <c r="CY22" s="4">
        <v>2</v>
      </c>
      <c r="CZ22" s="4" t="s">
        <v>232</v>
      </c>
      <c r="DA22" s="4">
        <v>2</v>
      </c>
      <c r="DB22" s="4">
        <v>1</v>
      </c>
      <c r="DC22" s="4">
        <v>2</v>
      </c>
      <c r="DD22" s="4">
        <v>4</v>
      </c>
      <c r="DE22" s="4">
        <v>2</v>
      </c>
      <c r="DF22" s="4">
        <v>3</v>
      </c>
      <c r="DG22" s="4">
        <v>1</v>
      </c>
      <c r="DH22" s="4" t="s">
        <v>232</v>
      </c>
      <c r="DI22" s="4">
        <v>3</v>
      </c>
      <c r="DJ22" s="4">
        <v>1</v>
      </c>
      <c r="DK22" s="4" t="s">
        <v>232</v>
      </c>
      <c r="DL22" s="4">
        <v>3</v>
      </c>
      <c r="DM22" s="4">
        <v>3</v>
      </c>
      <c r="DN22" s="4">
        <v>1</v>
      </c>
      <c r="DO22" s="4">
        <v>2</v>
      </c>
      <c r="DP22" s="4">
        <v>1</v>
      </c>
      <c r="DQ22" s="4">
        <v>2</v>
      </c>
      <c r="DR22" s="4">
        <v>2</v>
      </c>
      <c r="DS22" s="4">
        <v>3</v>
      </c>
      <c r="DT22" s="4">
        <v>2</v>
      </c>
      <c r="DU22" s="4">
        <v>2</v>
      </c>
      <c r="DV22" s="4">
        <v>2</v>
      </c>
      <c r="DW22" s="12">
        <v>2</v>
      </c>
      <c r="DX22" s="12">
        <v>1</v>
      </c>
      <c r="DY22" s="12">
        <v>2</v>
      </c>
      <c r="DZ22" s="12">
        <v>1</v>
      </c>
      <c r="EA22" s="12">
        <v>1</v>
      </c>
      <c r="EB22" s="12">
        <v>2</v>
      </c>
      <c r="EC22" s="12">
        <v>1</v>
      </c>
      <c r="ED22" s="12">
        <v>0</v>
      </c>
      <c r="EE22" s="12">
        <v>5</v>
      </c>
      <c r="EF22" s="12">
        <v>2</v>
      </c>
      <c r="EG22" s="12">
        <v>2</v>
      </c>
      <c r="EH22" s="12">
        <v>2</v>
      </c>
      <c r="EI22" s="12" t="s">
        <v>232</v>
      </c>
      <c r="EJ22" s="12">
        <v>3</v>
      </c>
      <c r="EK22" s="12">
        <v>3</v>
      </c>
      <c r="EL22" s="12" t="s">
        <v>232</v>
      </c>
      <c r="EM22" s="12" t="s">
        <v>232</v>
      </c>
      <c r="EN22" s="12">
        <v>3</v>
      </c>
      <c r="EO22" s="12" t="s">
        <v>232</v>
      </c>
      <c r="EP22" s="12" t="s">
        <v>232</v>
      </c>
      <c r="EQ22" s="12" t="s">
        <v>232</v>
      </c>
      <c r="ER22" s="12">
        <v>3</v>
      </c>
      <c r="ES22" s="12">
        <v>1</v>
      </c>
      <c r="ET22" s="12" t="s">
        <v>232</v>
      </c>
      <c r="EU22" s="12" t="s">
        <v>232</v>
      </c>
      <c r="EV22" s="12">
        <v>3</v>
      </c>
      <c r="EW22" s="12">
        <v>1</v>
      </c>
      <c r="EX22" s="12">
        <v>4</v>
      </c>
      <c r="EY22" s="12">
        <v>2</v>
      </c>
      <c r="EZ22" s="12">
        <v>4</v>
      </c>
      <c r="FA22" s="12">
        <v>3</v>
      </c>
      <c r="FB22" s="12">
        <v>3</v>
      </c>
      <c r="FC22" s="12">
        <v>1</v>
      </c>
      <c r="FD22" s="12">
        <v>2</v>
      </c>
      <c r="FE22" s="12">
        <v>1</v>
      </c>
      <c r="FF22" s="12">
        <v>2</v>
      </c>
      <c r="FG22" s="14">
        <f t="shared" si="28"/>
        <v>1.9338235294117647</v>
      </c>
      <c r="FH22">
        <f t="shared" si="29"/>
        <v>51</v>
      </c>
      <c r="FI22">
        <f t="shared" si="30"/>
        <v>54</v>
      </c>
      <c r="FJ22">
        <f t="shared" si="31"/>
        <v>17</v>
      </c>
      <c r="FK22">
        <f t="shared" si="32"/>
        <v>12</v>
      </c>
      <c r="FL22">
        <f t="shared" si="33"/>
        <v>24</v>
      </c>
      <c r="FN22" s="20">
        <f t="shared" si="34"/>
        <v>0.32278481012658228</v>
      </c>
      <c r="FO22" s="20">
        <f t="shared" si="35"/>
        <v>0.34177215189873417</v>
      </c>
      <c r="FP22" s="20">
        <f t="shared" si="36"/>
        <v>0.10759493670886076</v>
      </c>
      <c r="FQ22" s="20">
        <f t="shared" si="37"/>
        <v>7.5949367088607597E-2</v>
      </c>
      <c r="FR22" s="20">
        <f t="shared" si="38"/>
        <v>0.15189873417721519</v>
      </c>
      <c r="FT22" s="20">
        <f t="shared" si="39"/>
        <v>0.66455696202531644</v>
      </c>
      <c r="FU22" s="20">
        <f t="shared" si="40"/>
        <v>0.18354430379746836</v>
      </c>
      <c r="FV22" s="20">
        <f t="shared" si="41"/>
        <v>0.15189873417721519</v>
      </c>
    </row>
    <row r="23" spans="1:178" ht="15" thickBot="1" x14ac:dyDescent="0.4">
      <c r="A23" s="1" t="s">
        <v>18</v>
      </c>
      <c r="B23" s="4">
        <v>4</v>
      </c>
      <c r="C23" s="4">
        <v>2</v>
      </c>
      <c r="D23" s="4">
        <v>3</v>
      </c>
      <c r="E23" s="4">
        <v>3</v>
      </c>
      <c r="F23" s="4">
        <v>2</v>
      </c>
      <c r="G23" s="4">
        <v>1</v>
      </c>
      <c r="H23" s="4">
        <v>3</v>
      </c>
      <c r="I23" s="4">
        <v>1</v>
      </c>
      <c r="J23" s="4">
        <v>2</v>
      </c>
      <c r="K23" s="4">
        <v>2</v>
      </c>
      <c r="L23" s="4">
        <v>4</v>
      </c>
      <c r="M23" s="4">
        <v>2</v>
      </c>
      <c r="N23" s="4">
        <v>3</v>
      </c>
      <c r="O23" s="4">
        <v>2</v>
      </c>
      <c r="P23" s="4">
        <v>2</v>
      </c>
      <c r="Q23" s="4">
        <v>2</v>
      </c>
      <c r="R23" s="4">
        <v>3</v>
      </c>
      <c r="S23" s="4">
        <v>3</v>
      </c>
      <c r="T23" s="4">
        <v>3</v>
      </c>
      <c r="U23" s="4">
        <v>1</v>
      </c>
      <c r="V23" s="4">
        <v>4</v>
      </c>
      <c r="W23" s="4">
        <v>4</v>
      </c>
      <c r="X23" s="4">
        <v>1</v>
      </c>
      <c r="Y23" s="4">
        <v>2</v>
      </c>
      <c r="Z23" s="4">
        <v>2</v>
      </c>
      <c r="AA23" s="4">
        <v>2</v>
      </c>
      <c r="AB23" s="4">
        <v>1</v>
      </c>
      <c r="AC23" s="4">
        <v>2</v>
      </c>
      <c r="AD23" s="4">
        <v>3</v>
      </c>
      <c r="AE23" s="4"/>
      <c r="AF23" s="4">
        <v>3</v>
      </c>
      <c r="AG23" s="4">
        <v>2</v>
      </c>
      <c r="AH23" s="4" t="s">
        <v>232</v>
      </c>
      <c r="AI23" s="4">
        <v>2</v>
      </c>
      <c r="AJ23" s="4">
        <v>2</v>
      </c>
      <c r="AK23" s="4">
        <v>3</v>
      </c>
      <c r="AL23" s="4">
        <v>2</v>
      </c>
      <c r="AM23" s="4">
        <v>2</v>
      </c>
      <c r="AN23" s="4">
        <v>3</v>
      </c>
      <c r="AO23" s="4">
        <v>2</v>
      </c>
      <c r="AP23" s="4">
        <v>2</v>
      </c>
      <c r="AQ23" s="4">
        <v>4</v>
      </c>
      <c r="AR23" s="4">
        <v>1</v>
      </c>
      <c r="AS23" s="4">
        <v>3</v>
      </c>
      <c r="AT23" s="4">
        <v>1</v>
      </c>
      <c r="AU23" s="4">
        <v>1</v>
      </c>
      <c r="AV23" s="4">
        <v>1</v>
      </c>
      <c r="AW23" s="4">
        <v>2</v>
      </c>
      <c r="AX23" s="4">
        <v>2</v>
      </c>
      <c r="AY23" s="4">
        <v>2</v>
      </c>
      <c r="AZ23" s="4">
        <v>1</v>
      </c>
      <c r="BA23" s="4" t="s">
        <v>232</v>
      </c>
      <c r="BB23" s="4">
        <v>2</v>
      </c>
      <c r="BC23" s="4">
        <v>2</v>
      </c>
      <c r="BD23" s="4">
        <v>1</v>
      </c>
      <c r="BE23" s="4">
        <v>2</v>
      </c>
      <c r="BF23" s="4">
        <v>3</v>
      </c>
      <c r="BG23" s="4">
        <v>3</v>
      </c>
      <c r="BH23" s="4">
        <v>1</v>
      </c>
      <c r="BI23" s="4">
        <v>1</v>
      </c>
      <c r="BJ23" s="4">
        <v>2</v>
      </c>
      <c r="BK23" s="4">
        <v>1</v>
      </c>
      <c r="BL23" s="4">
        <v>2</v>
      </c>
      <c r="BM23" s="4">
        <v>2</v>
      </c>
      <c r="BN23" s="4">
        <v>4</v>
      </c>
      <c r="BO23" s="4">
        <v>1</v>
      </c>
      <c r="BP23" s="4">
        <v>1</v>
      </c>
      <c r="BQ23" s="4">
        <v>1</v>
      </c>
      <c r="BR23" s="4">
        <v>1</v>
      </c>
      <c r="BS23" s="4">
        <v>2</v>
      </c>
      <c r="BT23" s="4">
        <v>1</v>
      </c>
      <c r="BU23" s="4">
        <v>1</v>
      </c>
      <c r="BV23" s="4">
        <v>2</v>
      </c>
      <c r="BW23" s="4">
        <v>3</v>
      </c>
      <c r="BX23" s="4">
        <v>4</v>
      </c>
      <c r="BY23" s="4">
        <v>3</v>
      </c>
      <c r="BZ23" s="4">
        <v>2</v>
      </c>
      <c r="CA23" s="4">
        <v>1</v>
      </c>
      <c r="CB23" s="4">
        <v>4</v>
      </c>
      <c r="CC23" s="4">
        <v>1</v>
      </c>
      <c r="CD23" s="4">
        <v>2</v>
      </c>
      <c r="CE23" s="4">
        <v>4</v>
      </c>
      <c r="CF23" s="4">
        <v>2</v>
      </c>
      <c r="CG23" s="4">
        <v>2</v>
      </c>
      <c r="CH23" s="4">
        <v>4</v>
      </c>
      <c r="CI23" s="4">
        <v>3</v>
      </c>
      <c r="CJ23" s="4">
        <v>1</v>
      </c>
      <c r="CK23" s="4">
        <v>2</v>
      </c>
      <c r="CL23" s="4">
        <v>2</v>
      </c>
      <c r="CM23" s="4">
        <v>2</v>
      </c>
      <c r="CN23" s="4">
        <v>2</v>
      </c>
      <c r="CO23" s="4">
        <v>1</v>
      </c>
      <c r="CP23" s="4" t="s">
        <v>232</v>
      </c>
      <c r="CQ23" s="4">
        <v>1</v>
      </c>
      <c r="CR23" s="4">
        <v>1</v>
      </c>
      <c r="CS23" s="4">
        <v>1</v>
      </c>
      <c r="CT23" s="4">
        <v>2</v>
      </c>
      <c r="CU23" s="4">
        <v>1</v>
      </c>
      <c r="CV23" s="4">
        <v>1</v>
      </c>
      <c r="CW23" s="4">
        <v>1</v>
      </c>
      <c r="CX23" s="4">
        <v>2</v>
      </c>
      <c r="CY23" s="4" t="s">
        <v>232</v>
      </c>
      <c r="CZ23" s="4">
        <v>3</v>
      </c>
      <c r="DA23" s="4">
        <v>2</v>
      </c>
      <c r="DB23" s="4">
        <v>2</v>
      </c>
      <c r="DC23" s="4">
        <v>2</v>
      </c>
      <c r="DD23" s="4">
        <v>3</v>
      </c>
      <c r="DE23" s="4">
        <v>2</v>
      </c>
      <c r="DF23" s="4">
        <v>3</v>
      </c>
      <c r="DG23" s="4">
        <v>1</v>
      </c>
      <c r="DH23" s="4">
        <v>2</v>
      </c>
      <c r="DI23" s="4" t="s">
        <v>232</v>
      </c>
      <c r="DJ23" s="4">
        <v>1</v>
      </c>
      <c r="DK23" s="4">
        <v>3</v>
      </c>
      <c r="DL23" s="4">
        <v>4</v>
      </c>
      <c r="DM23" s="4">
        <v>3</v>
      </c>
      <c r="DN23" s="4">
        <v>2</v>
      </c>
      <c r="DO23" s="4">
        <v>1</v>
      </c>
      <c r="DP23" s="4">
        <v>1</v>
      </c>
      <c r="DQ23" s="4">
        <v>3</v>
      </c>
      <c r="DR23" s="4">
        <v>2</v>
      </c>
      <c r="DS23" s="4">
        <v>3</v>
      </c>
      <c r="DT23" s="4">
        <v>4</v>
      </c>
      <c r="DU23" s="4">
        <v>2</v>
      </c>
      <c r="DV23" s="4">
        <v>2</v>
      </c>
      <c r="DW23" s="12">
        <v>2</v>
      </c>
      <c r="DX23" s="12">
        <v>1</v>
      </c>
      <c r="DY23" s="12">
        <v>2</v>
      </c>
      <c r="DZ23" s="12">
        <v>1</v>
      </c>
      <c r="EA23" s="12">
        <v>2</v>
      </c>
      <c r="EB23" s="12">
        <v>3</v>
      </c>
      <c r="EC23" s="12">
        <v>1</v>
      </c>
      <c r="ED23" s="12">
        <v>0</v>
      </c>
      <c r="EE23" s="12">
        <v>2</v>
      </c>
      <c r="EF23" s="12">
        <v>2</v>
      </c>
      <c r="EG23" s="12">
        <v>3</v>
      </c>
      <c r="EH23" s="12">
        <v>2</v>
      </c>
      <c r="EI23" s="12">
        <v>2</v>
      </c>
      <c r="EJ23" s="12">
        <v>2</v>
      </c>
      <c r="EK23" s="12">
        <v>2</v>
      </c>
      <c r="EL23" s="12">
        <v>2</v>
      </c>
      <c r="EM23" s="12">
        <v>2</v>
      </c>
      <c r="EN23" s="12">
        <v>2</v>
      </c>
      <c r="EO23" s="12">
        <v>4</v>
      </c>
      <c r="EP23" s="12">
        <v>4</v>
      </c>
      <c r="EQ23" s="12">
        <v>3</v>
      </c>
      <c r="ER23" s="12">
        <v>3</v>
      </c>
      <c r="ES23" s="12">
        <v>1</v>
      </c>
      <c r="ET23" s="12">
        <v>4</v>
      </c>
      <c r="EU23" s="12" t="s">
        <v>232</v>
      </c>
      <c r="EV23" s="12">
        <v>4</v>
      </c>
      <c r="EW23" s="12">
        <v>2</v>
      </c>
      <c r="EX23" s="12">
        <v>4</v>
      </c>
      <c r="EY23" s="12">
        <v>4</v>
      </c>
      <c r="EZ23" s="12">
        <v>3</v>
      </c>
      <c r="FA23" s="12">
        <v>4</v>
      </c>
      <c r="FB23" s="12" t="s">
        <v>232</v>
      </c>
      <c r="FC23" s="12">
        <v>3</v>
      </c>
      <c r="FD23" s="12">
        <v>2</v>
      </c>
      <c r="FE23" s="12">
        <v>1</v>
      </c>
      <c r="FF23" s="12">
        <v>3</v>
      </c>
      <c r="FG23" s="14">
        <f t="shared" si="28"/>
        <v>2.1830065359477122</v>
      </c>
      <c r="FH23">
        <f t="shared" si="29"/>
        <v>39</v>
      </c>
      <c r="FI23">
        <f t="shared" si="30"/>
        <v>63</v>
      </c>
      <c r="FJ23">
        <f t="shared" si="31"/>
        <v>31</v>
      </c>
      <c r="FK23">
        <f t="shared" si="32"/>
        <v>19</v>
      </c>
      <c r="FL23">
        <f t="shared" si="33"/>
        <v>7</v>
      </c>
      <c r="FN23" s="20">
        <f t="shared" si="34"/>
        <v>0.24528301886792453</v>
      </c>
      <c r="FO23" s="20">
        <f t="shared" si="35"/>
        <v>0.39622641509433965</v>
      </c>
      <c r="FP23" s="20">
        <f t="shared" si="36"/>
        <v>0.19496855345911951</v>
      </c>
      <c r="FQ23" s="20">
        <f t="shared" si="37"/>
        <v>0.11949685534591195</v>
      </c>
      <c r="FR23" s="20">
        <f t="shared" si="38"/>
        <v>4.40251572327044E-2</v>
      </c>
      <c r="FT23" s="20">
        <f t="shared" si="39"/>
        <v>0.64150943396226412</v>
      </c>
      <c r="FU23" s="20">
        <f t="shared" si="40"/>
        <v>0.31446540880503143</v>
      </c>
      <c r="FV23" s="20">
        <f t="shared" si="41"/>
        <v>4.40251572327044E-2</v>
      </c>
    </row>
    <row r="24" spans="1:178" ht="15" thickBot="1" x14ac:dyDescent="0.4">
      <c r="A24" s="1" t="s">
        <v>19</v>
      </c>
      <c r="B24" s="4">
        <v>3</v>
      </c>
      <c r="C24" s="4">
        <v>2</v>
      </c>
      <c r="D24" s="4">
        <v>4</v>
      </c>
      <c r="E24" s="4" t="s">
        <v>232</v>
      </c>
      <c r="F24" s="4">
        <v>2</v>
      </c>
      <c r="G24" s="4">
        <v>1</v>
      </c>
      <c r="H24" s="4" t="s">
        <v>232</v>
      </c>
      <c r="I24" s="4">
        <v>2</v>
      </c>
      <c r="J24" s="4">
        <v>1</v>
      </c>
      <c r="K24" s="4" t="s">
        <v>232</v>
      </c>
      <c r="L24" s="4">
        <v>2</v>
      </c>
      <c r="M24" s="4">
        <v>2</v>
      </c>
      <c r="N24" s="4" t="s">
        <v>232</v>
      </c>
      <c r="O24" s="4">
        <v>1</v>
      </c>
      <c r="P24" s="4" t="s">
        <v>232</v>
      </c>
      <c r="Q24" s="4">
        <v>1</v>
      </c>
      <c r="R24" s="4">
        <v>4</v>
      </c>
      <c r="S24" s="4">
        <v>3</v>
      </c>
      <c r="T24" s="4">
        <v>2</v>
      </c>
      <c r="U24" s="4">
        <v>1</v>
      </c>
      <c r="V24" s="4" t="s">
        <v>232</v>
      </c>
      <c r="W24" s="4">
        <v>4</v>
      </c>
      <c r="X24" s="4">
        <v>1</v>
      </c>
      <c r="Y24" s="4">
        <v>2</v>
      </c>
      <c r="Z24" s="4">
        <v>1</v>
      </c>
      <c r="AA24" s="4">
        <v>2</v>
      </c>
      <c r="AB24" s="4">
        <v>2</v>
      </c>
      <c r="AC24" s="4" t="s">
        <v>232</v>
      </c>
      <c r="AD24" s="4">
        <v>3</v>
      </c>
      <c r="AE24" s="4">
        <v>4</v>
      </c>
      <c r="AF24" s="4">
        <v>2</v>
      </c>
      <c r="AG24" s="4">
        <v>2</v>
      </c>
      <c r="AH24" s="4">
        <v>1</v>
      </c>
      <c r="AI24" s="4" t="s">
        <v>232</v>
      </c>
      <c r="AJ24" s="4">
        <v>2</v>
      </c>
      <c r="AK24" s="4">
        <v>4</v>
      </c>
      <c r="AL24" s="4">
        <v>2</v>
      </c>
      <c r="AM24" s="4">
        <v>2</v>
      </c>
      <c r="AN24" s="4" t="s">
        <v>232</v>
      </c>
      <c r="AO24" s="4" t="s">
        <v>232</v>
      </c>
      <c r="AP24" s="4" t="s">
        <v>232</v>
      </c>
      <c r="AQ24" s="4">
        <v>2</v>
      </c>
      <c r="AR24" s="4" t="s">
        <v>232</v>
      </c>
      <c r="AS24" s="4">
        <v>4</v>
      </c>
      <c r="AT24" s="4">
        <v>2</v>
      </c>
      <c r="AU24" s="4">
        <v>2</v>
      </c>
      <c r="AV24" s="4">
        <v>1</v>
      </c>
      <c r="AW24" s="4">
        <v>2</v>
      </c>
      <c r="AX24" s="4">
        <v>2</v>
      </c>
      <c r="AY24" s="4">
        <v>2</v>
      </c>
      <c r="AZ24" s="4">
        <v>1</v>
      </c>
      <c r="BA24" s="4">
        <v>4</v>
      </c>
      <c r="BB24" s="4">
        <v>2</v>
      </c>
      <c r="BC24" s="4">
        <v>2</v>
      </c>
      <c r="BD24" s="4">
        <v>1</v>
      </c>
      <c r="BE24" s="4">
        <v>2</v>
      </c>
      <c r="BF24" s="4" t="s">
        <v>232</v>
      </c>
      <c r="BG24" s="4" t="s">
        <v>232</v>
      </c>
      <c r="BH24" s="4">
        <v>2</v>
      </c>
      <c r="BI24" s="4">
        <v>1</v>
      </c>
      <c r="BJ24" s="4" t="s">
        <v>232</v>
      </c>
      <c r="BK24" s="4">
        <v>1</v>
      </c>
      <c r="BL24" s="4">
        <v>1</v>
      </c>
      <c r="BM24" s="4">
        <v>1</v>
      </c>
      <c r="BN24" s="4">
        <v>3</v>
      </c>
      <c r="BO24" s="4">
        <v>1</v>
      </c>
      <c r="BP24" s="4">
        <v>1</v>
      </c>
      <c r="BQ24" s="4">
        <v>1</v>
      </c>
      <c r="BR24" s="4" t="s">
        <v>232</v>
      </c>
      <c r="BS24" s="4">
        <v>1</v>
      </c>
      <c r="BT24" s="4">
        <v>2</v>
      </c>
      <c r="BU24" s="4" t="s">
        <v>232</v>
      </c>
      <c r="BV24" s="4">
        <v>1</v>
      </c>
      <c r="BW24" s="4">
        <v>3</v>
      </c>
      <c r="BX24" s="4">
        <v>3</v>
      </c>
      <c r="BY24" s="4">
        <v>2</v>
      </c>
      <c r="BZ24" s="4">
        <v>4</v>
      </c>
      <c r="CA24" s="4">
        <v>2</v>
      </c>
      <c r="CB24" s="4">
        <v>4</v>
      </c>
      <c r="CC24" s="4">
        <v>1</v>
      </c>
      <c r="CD24" s="4" t="s">
        <v>232</v>
      </c>
      <c r="CE24" s="4">
        <v>2</v>
      </c>
      <c r="CF24" s="4">
        <v>1</v>
      </c>
      <c r="CG24" s="4">
        <v>2</v>
      </c>
      <c r="CH24" s="4">
        <v>2</v>
      </c>
      <c r="CI24" s="4" t="s">
        <v>232</v>
      </c>
      <c r="CJ24" s="4">
        <v>1</v>
      </c>
      <c r="CK24" s="4" t="s">
        <v>232</v>
      </c>
      <c r="CL24" s="4" t="s">
        <v>232</v>
      </c>
      <c r="CM24" s="4">
        <v>3</v>
      </c>
      <c r="CN24" s="4">
        <v>1</v>
      </c>
      <c r="CO24" s="4">
        <v>2</v>
      </c>
      <c r="CP24" s="4">
        <v>2</v>
      </c>
      <c r="CQ24" s="4">
        <v>2</v>
      </c>
      <c r="CR24" s="4" t="s">
        <v>232</v>
      </c>
      <c r="CS24" s="4">
        <v>2</v>
      </c>
      <c r="CT24" s="4">
        <v>2</v>
      </c>
      <c r="CU24" s="4">
        <v>1</v>
      </c>
      <c r="CV24" s="4">
        <v>1</v>
      </c>
      <c r="CW24" s="4"/>
      <c r="CX24" s="4" t="s">
        <v>232</v>
      </c>
      <c r="CY24" s="4" t="s">
        <v>232</v>
      </c>
      <c r="CZ24" s="4">
        <v>3</v>
      </c>
      <c r="DA24" s="4">
        <v>2</v>
      </c>
      <c r="DB24" s="4" t="s">
        <v>232</v>
      </c>
      <c r="DC24" s="4" t="s">
        <v>232</v>
      </c>
      <c r="DD24" s="4">
        <v>4</v>
      </c>
      <c r="DE24" s="4">
        <v>2</v>
      </c>
      <c r="DF24" s="4">
        <v>4</v>
      </c>
      <c r="DG24" s="4" t="s">
        <v>232</v>
      </c>
      <c r="DH24" s="4">
        <v>3</v>
      </c>
      <c r="DI24" s="4"/>
      <c r="DJ24" s="4">
        <v>1</v>
      </c>
      <c r="DK24" s="4" t="s">
        <v>232</v>
      </c>
      <c r="DL24" s="4" t="s">
        <v>232</v>
      </c>
      <c r="DM24" s="4">
        <v>3</v>
      </c>
      <c r="DN24" s="4">
        <v>2</v>
      </c>
      <c r="DO24" s="4">
        <v>1</v>
      </c>
      <c r="DP24" s="4">
        <v>2</v>
      </c>
      <c r="DQ24" s="4">
        <v>2</v>
      </c>
      <c r="DR24" s="4">
        <v>3</v>
      </c>
      <c r="DS24" s="4">
        <v>4</v>
      </c>
      <c r="DT24" s="4">
        <v>3</v>
      </c>
      <c r="DU24" s="4" t="s">
        <v>232</v>
      </c>
      <c r="DV24" s="4">
        <v>0</v>
      </c>
      <c r="DW24" s="12" t="s">
        <v>232</v>
      </c>
      <c r="DX24" s="12" t="s">
        <v>232</v>
      </c>
      <c r="DY24" s="12">
        <v>2</v>
      </c>
      <c r="DZ24" s="12">
        <v>1</v>
      </c>
      <c r="EA24" s="12">
        <v>2</v>
      </c>
      <c r="EB24" s="12">
        <v>3</v>
      </c>
      <c r="EC24" s="12">
        <v>1</v>
      </c>
      <c r="ED24" s="12">
        <v>0</v>
      </c>
      <c r="EE24" s="12">
        <v>5</v>
      </c>
      <c r="EF24" s="12">
        <v>2</v>
      </c>
      <c r="EG24" s="12">
        <v>2</v>
      </c>
      <c r="EH24" s="12">
        <v>2</v>
      </c>
      <c r="EI24" s="12" t="s">
        <v>232</v>
      </c>
      <c r="EJ24" s="12">
        <v>2</v>
      </c>
      <c r="EK24" s="12">
        <v>4</v>
      </c>
      <c r="EL24" s="12" t="s">
        <v>232</v>
      </c>
      <c r="EM24" s="12">
        <v>3</v>
      </c>
      <c r="EN24" s="12">
        <v>2</v>
      </c>
      <c r="EO24" s="12">
        <v>3</v>
      </c>
      <c r="EP24" s="12">
        <v>3</v>
      </c>
      <c r="EQ24" s="12" t="s">
        <v>232</v>
      </c>
      <c r="ER24" s="12" t="s">
        <v>232</v>
      </c>
      <c r="ES24" s="12">
        <v>1</v>
      </c>
      <c r="ET24" s="12">
        <v>3</v>
      </c>
      <c r="EU24" s="12" t="s">
        <v>232</v>
      </c>
      <c r="EV24" s="12">
        <v>3</v>
      </c>
      <c r="EW24" s="12">
        <v>2</v>
      </c>
      <c r="EX24" s="12">
        <v>4</v>
      </c>
      <c r="EY24" s="12">
        <v>3</v>
      </c>
      <c r="EZ24" s="12">
        <v>4</v>
      </c>
      <c r="FA24" s="12" t="s">
        <v>232</v>
      </c>
      <c r="FB24" s="12">
        <v>3</v>
      </c>
      <c r="FC24" s="12">
        <v>3</v>
      </c>
      <c r="FD24" s="12">
        <v>2</v>
      </c>
      <c r="FE24" s="12">
        <v>2</v>
      </c>
      <c r="FF24" s="12">
        <v>3</v>
      </c>
      <c r="FG24" s="14">
        <f t="shared" si="28"/>
        <v>2.165289256198347</v>
      </c>
      <c r="FH24">
        <f t="shared" si="29"/>
        <v>31</v>
      </c>
      <c r="FI24">
        <f t="shared" si="30"/>
        <v>50</v>
      </c>
      <c r="FJ24">
        <f t="shared" si="31"/>
        <v>22</v>
      </c>
      <c r="FK24">
        <f t="shared" si="32"/>
        <v>15</v>
      </c>
      <c r="FL24">
        <f t="shared" si="33"/>
        <v>38</v>
      </c>
      <c r="FN24" s="20">
        <f t="shared" si="34"/>
        <v>0.19871794871794871</v>
      </c>
      <c r="FO24" s="20">
        <f t="shared" si="35"/>
        <v>0.32051282051282054</v>
      </c>
      <c r="FP24" s="20">
        <f t="shared" si="36"/>
        <v>0.14102564102564102</v>
      </c>
      <c r="FQ24" s="20">
        <f t="shared" si="37"/>
        <v>9.6153846153846159E-2</v>
      </c>
      <c r="FR24" s="20">
        <f t="shared" si="38"/>
        <v>0.24358974358974358</v>
      </c>
      <c r="FT24" s="20">
        <f t="shared" si="39"/>
        <v>0.51923076923076927</v>
      </c>
      <c r="FU24" s="20">
        <f t="shared" si="40"/>
        <v>0.23717948717948717</v>
      </c>
      <c r="FV24" s="20">
        <f t="shared" si="41"/>
        <v>0.24358974358974358</v>
      </c>
    </row>
    <row r="25" spans="1:178" ht="15" thickBot="1" x14ac:dyDescent="0.4">
      <c r="A25" s="1" t="s">
        <v>20</v>
      </c>
      <c r="B25" s="4">
        <v>2</v>
      </c>
      <c r="C25" s="4">
        <v>2</v>
      </c>
      <c r="D25" s="4">
        <v>3</v>
      </c>
      <c r="E25" s="4">
        <v>2</v>
      </c>
      <c r="F25" s="4">
        <v>2</v>
      </c>
      <c r="G25" s="4">
        <v>1</v>
      </c>
      <c r="H25" s="4">
        <v>2</v>
      </c>
      <c r="I25" s="4">
        <v>2</v>
      </c>
      <c r="J25" s="4">
        <v>1</v>
      </c>
      <c r="K25" s="4">
        <v>2</v>
      </c>
      <c r="L25" s="4">
        <v>2</v>
      </c>
      <c r="M25" s="4">
        <v>2</v>
      </c>
      <c r="N25" s="4">
        <v>2</v>
      </c>
      <c r="O25" s="4">
        <v>2</v>
      </c>
      <c r="P25" s="4">
        <v>2</v>
      </c>
      <c r="Q25" s="4">
        <v>2</v>
      </c>
      <c r="R25" s="4">
        <v>2</v>
      </c>
      <c r="S25" s="4">
        <v>2</v>
      </c>
      <c r="T25" s="4">
        <v>2</v>
      </c>
      <c r="U25" s="4">
        <v>1</v>
      </c>
      <c r="V25" s="4">
        <v>4</v>
      </c>
      <c r="W25" s="4">
        <v>4</v>
      </c>
      <c r="X25" s="4">
        <v>1</v>
      </c>
      <c r="Y25" s="4">
        <v>1</v>
      </c>
      <c r="Z25" s="4">
        <v>1</v>
      </c>
      <c r="AA25" s="4">
        <v>1</v>
      </c>
      <c r="AB25" s="4">
        <v>2</v>
      </c>
      <c r="AC25" s="4">
        <v>2</v>
      </c>
      <c r="AD25" s="4">
        <v>2</v>
      </c>
      <c r="AE25" s="4">
        <v>3</v>
      </c>
      <c r="AF25" s="4">
        <v>2</v>
      </c>
      <c r="AG25" s="4">
        <v>3</v>
      </c>
      <c r="AH25" s="4">
        <v>1</v>
      </c>
      <c r="AI25" s="4">
        <v>2</v>
      </c>
      <c r="AJ25" s="4">
        <v>1</v>
      </c>
      <c r="AK25" s="4" t="s">
        <v>232</v>
      </c>
      <c r="AL25" s="4">
        <v>1</v>
      </c>
      <c r="AM25" s="4">
        <v>1</v>
      </c>
      <c r="AN25" s="4">
        <v>2</v>
      </c>
      <c r="AO25" s="4">
        <v>2</v>
      </c>
      <c r="AP25" s="4">
        <v>2</v>
      </c>
      <c r="AQ25" s="4">
        <v>2</v>
      </c>
      <c r="AR25" s="4">
        <v>1</v>
      </c>
      <c r="AS25" s="4">
        <v>3</v>
      </c>
      <c r="AT25" s="4">
        <v>1</v>
      </c>
      <c r="AU25" s="4">
        <v>2</v>
      </c>
      <c r="AV25" s="4">
        <v>1</v>
      </c>
      <c r="AW25" s="4">
        <v>2</v>
      </c>
      <c r="AX25" s="4">
        <v>2</v>
      </c>
      <c r="AY25" s="4">
        <v>1</v>
      </c>
      <c r="AZ25" s="4">
        <v>1</v>
      </c>
      <c r="BA25" s="4">
        <v>3</v>
      </c>
      <c r="BB25" s="4">
        <v>2</v>
      </c>
      <c r="BC25" s="4">
        <v>2</v>
      </c>
      <c r="BD25" s="4">
        <v>1</v>
      </c>
      <c r="BE25" s="4">
        <v>2</v>
      </c>
      <c r="BF25" s="4">
        <v>3</v>
      </c>
      <c r="BG25" s="4">
        <v>3</v>
      </c>
      <c r="BH25" s="4">
        <v>2</v>
      </c>
      <c r="BI25" s="4">
        <v>1</v>
      </c>
      <c r="BJ25" s="4">
        <v>3</v>
      </c>
      <c r="BK25" s="4">
        <v>1</v>
      </c>
      <c r="BL25" s="4">
        <v>1</v>
      </c>
      <c r="BM25" s="4">
        <v>2</v>
      </c>
      <c r="BN25" s="4">
        <v>3</v>
      </c>
      <c r="BO25" s="4">
        <v>1</v>
      </c>
      <c r="BP25" s="4">
        <v>1</v>
      </c>
      <c r="BQ25" s="4">
        <v>1</v>
      </c>
      <c r="BR25" s="4">
        <v>2</v>
      </c>
      <c r="BS25" s="4">
        <v>2</v>
      </c>
      <c r="BT25" s="4">
        <v>2</v>
      </c>
      <c r="BU25" s="4">
        <v>2</v>
      </c>
      <c r="BV25" s="4">
        <v>1</v>
      </c>
      <c r="BW25" s="4">
        <v>3</v>
      </c>
      <c r="BX25" s="4">
        <v>2</v>
      </c>
      <c r="BY25" s="4">
        <v>2</v>
      </c>
      <c r="BZ25" s="4" t="s">
        <v>232</v>
      </c>
      <c r="CA25" s="4">
        <v>2</v>
      </c>
      <c r="CB25" s="4">
        <v>3</v>
      </c>
      <c r="CC25" s="4">
        <v>1</v>
      </c>
      <c r="CD25" s="4">
        <v>2</v>
      </c>
      <c r="CE25" s="4">
        <v>3</v>
      </c>
      <c r="CF25" s="4">
        <v>1</v>
      </c>
      <c r="CG25" s="4">
        <v>2</v>
      </c>
      <c r="CH25" s="4">
        <v>2</v>
      </c>
      <c r="CI25" s="4" t="s">
        <v>232</v>
      </c>
      <c r="CJ25" s="4">
        <v>1</v>
      </c>
      <c r="CK25" s="4">
        <v>3</v>
      </c>
      <c r="CL25" s="4">
        <v>2</v>
      </c>
      <c r="CM25" s="4">
        <v>4</v>
      </c>
      <c r="CN25" s="4">
        <v>2</v>
      </c>
      <c r="CO25" s="4">
        <v>1</v>
      </c>
      <c r="CP25" s="4">
        <v>3</v>
      </c>
      <c r="CQ25" s="4">
        <v>2</v>
      </c>
      <c r="CR25" s="4">
        <v>1</v>
      </c>
      <c r="CS25" s="4">
        <v>2</v>
      </c>
      <c r="CT25" s="4">
        <v>2</v>
      </c>
      <c r="CU25" s="4">
        <v>1</v>
      </c>
      <c r="CV25" s="4">
        <v>3</v>
      </c>
      <c r="CW25" s="4">
        <v>1</v>
      </c>
      <c r="CX25" s="4">
        <v>3</v>
      </c>
      <c r="CY25" s="4" t="s">
        <v>232</v>
      </c>
      <c r="CZ25" s="4">
        <v>2</v>
      </c>
      <c r="DA25" s="4">
        <v>2</v>
      </c>
      <c r="DB25" s="4">
        <v>2</v>
      </c>
      <c r="DC25" s="4">
        <v>4</v>
      </c>
      <c r="DD25" s="4">
        <v>4</v>
      </c>
      <c r="DE25" s="4">
        <v>2</v>
      </c>
      <c r="DF25" s="4">
        <v>3</v>
      </c>
      <c r="DG25" s="4" t="s">
        <v>232</v>
      </c>
      <c r="DH25" s="4">
        <v>3</v>
      </c>
      <c r="DI25" s="4">
        <v>2</v>
      </c>
      <c r="DJ25" s="4">
        <v>1</v>
      </c>
      <c r="DK25" s="4">
        <v>4</v>
      </c>
      <c r="DL25" s="4">
        <v>2</v>
      </c>
      <c r="DM25" s="4">
        <v>1</v>
      </c>
      <c r="DN25" s="4">
        <v>2</v>
      </c>
      <c r="DO25" s="4">
        <v>1</v>
      </c>
      <c r="DP25" s="4">
        <v>1</v>
      </c>
      <c r="DQ25" s="4">
        <v>3</v>
      </c>
      <c r="DR25" s="4">
        <v>2</v>
      </c>
      <c r="DS25" s="4">
        <v>3</v>
      </c>
      <c r="DT25" s="4">
        <v>2</v>
      </c>
      <c r="DU25" s="4">
        <v>2</v>
      </c>
      <c r="DV25" s="4">
        <v>2</v>
      </c>
      <c r="DW25" s="12">
        <v>2</v>
      </c>
      <c r="DX25" s="12" t="s">
        <v>232</v>
      </c>
      <c r="DY25" s="12">
        <v>2</v>
      </c>
      <c r="DZ25" s="12">
        <v>1</v>
      </c>
      <c r="EA25" s="12">
        <v>2</v>
      </c>
      <c r="EB25" s="12">
        <v>3</v>
      </c>
      <c r="EC25" s="12">
        <v>1</v>
      </c>
      <c r="ED25" s="12">
        <v>2</v>
      </c>
      <c r="EE25" s="12">
        <v>2</v>
      </c>
      <c r="EF25" s="12">
        <v>2</v>
      </c>
      <c r="EG25" s="12">
        <v>2</v>
      </c>
      <c r="EH25" s="12">
        <v>2</v>
      </c>
      <c r="EI25" s="12">
        <v>2</v>
      </c>
      <c r="EJ25" s="12">
        <v>2</v>
      </c>
      <c r="EK25" s="12">
        <v>4</v>
      </c>
      <c r="EL25" s="12">
        <v>3</v>
      </c>
      <c r="EM25" s="12">
        <v>2</v>
      </c>
      <c r="EN25" s="12">
        <v>2</v>
      </c>
      <c r="EO25" s="12">
        <v>2</v>
      </c>
      <c r="EP25" s="12">
        <v>2</v>
      </c>
      <c r="EQ25" s="12">
        <v>2</v>
      </c>
      <c r="ER25" s="12">
        <v>3</v>
      </c>
      <c r="ES25" s="12">
        <v>1</v>
      </c>
      <c r="ET25" s="12">
        <v>3</v>
      </c>
      <c r="EU25" s="12">
        <v>2</v>
      </c>
      <c r="EV25" s="12">
        <v>2</v>
      </c>
      <c r="EW25" s="12">
        <v>2</v>
      </c>
      <c r="EX25" s="12">
        <v>3</v>
      </c>
      <c r="EY25" s="12">
        <v>2</v>
      </c>
      <c r="EZ25" s="12">
        <v>4</v>
      </c>
      <c r="FA25" s="12">
        <v>3</v>
      </c>
      <c r="FB25" s="12">
        <v>2</v>
      </c>
      <c r="FC25" s="12">
        <v>2</v>
      </c>
      <c r="FD25" s="12">
        <v>1</v>
      </c>
      <c r="FE25" s="12">
        <v>2</v>
      </c>
      <c r="FF25" s="12">
        <v>3</v>
      </c>
      <c r="FG25" s="14">
        <f t="shared" si="28"/>
        <v>2.0258064516129033</v>
      </c>
      <c r="FH25">
        <f t="shared" si="29"/>
        <v>39</v>
      </c>
      <c r="FI25">
        <f t="shared" si="30"/>
        <v>81</v>
      </c>
      <c r="FJ25">
        <f t="shared" si="31"/>
        <v>27</v>
      </c>
      <c r="FK25">
        <f t="shared" si="32"/>
        <v>8</v>
      </c>
      <c r="FL25">
        <f t="shared" si="33"/>
        <v>6</v>
      </c>
      <c r="FN25" s="20">
        <f t="shared" si="34"/>
        <v>0.24223602484472051</v>
      </c>
      <c r="FO25" s="20">
        <f t="shared" si="35"/>
        <v>0.50310559006211175</v>
      </c>
      <c r="FP25" s="20">
        <f t="shared" si="36"/>
        <v>0.16770186335403728</v>
      </c>
      <c r="FQ25" s="20">
        <f t="shared" si="37"/>
        <v>4.9689440993788817E-2</v>
      </c>
      <c r="FR25" s="20">
        <f t="shared" si="38"/>
        <v>3.7267080745341616E-2</v>
      </c>
      <c r="FT25" s="20">
        <f t="shared" si="39"/>
        <v>0.74534161490683226</v>
      </c>
      <c r="FU25" s="20">
        <f t="shared" si="40"/>
        <v>0.21739130434782608</v>
      </c>
      <c r="FV25" s="20">
        <f t="shared" si="41"/>
        <v>3.7267080745341616E-2</v>
      </c>
    </row>
    <row r="26" spans="1:178" x14ac:dyDescent="0.35">
      <c r="AF26" s="11"/>
      <c r="ED26" t="s">
        <v>251</v>
      </c>
      <c r="EY26" t="s">
        <v>252</v>
      </c>
    </row>
    <row r="27" spans="1:178" ht="19" thickBot="1" x14ac:dyDescent="0.4">
      <c r="A27" s="2" t="s">
        <v>70</v>
      </c>
      <c r="AF27" s="11"/>
    </row>
    <row r="28" spans="1:178" ht="15" thickBot="1" x14ac:dyDescent="0.4">
      <c r="A28" s="5" t="s">
        <v>21</v>
      </c>
      <c r="B28" s="4">
        <v>1</v>
      </c>
      <c r="C28" s="4">
        <v>1</v>
      </c>
      <c r="D28" s="4">
        <v>1</v>
      </c>
      <c r="E28" s="4">
        <v>1</v>
      </c>
      <c r="F28" s="4">
        <v>2</v>
      </c>
      <c r="G28" s="4">
        <v>1</v>
      </c>
      <c r="H28" s="4">
        <v>1</v>
      </c>
      <c r="I28" s="4">
        <v>2</v>
      </c>
      <c r="J28" s="4">
        <v>1</v>
      </c>
      <c r="K28" s="4">
        <v>1</v>
      </c>
      <c r="L28" s="4">
        <v>1</v>
      </c>
      <c r="M28" s="4">
        <v>2</v>
      </c>
      <c r="N28" s="4">
        <v>1</v>
      </c>
      <c r="O28" s="4">
        <v>2</v>
      </c>
      <c r="P28" s="4">
        <v>1</v>
      </c>
      <c r="Q28" s="4">
        <v>1</v>
      </c>
      <c r="R28" s="4">
        <v>1</v>
      </c>
      <c r="S28" s="4">
        <v>2</v>
      </c>
      <c r="T28" s="4">
        <v>1</v>
      </c>
      <c r="U28" s="4">
        <v>1</v>
      </c>
      <c r="V28" s="4">
        <v>2</v>
      </c>
      <c r="W28" s="4">
        <v>1</v>
      </c>
      <c r="X28" s="4">
        <v>1</v>
      </c>
      <c r="Y28" s="4">
        <v>2</v>
      </c>
      <c r="Z28" s="4">
        <v>1</v>
      </c>
      <c r="AA28" s="4">
        <v>2</v>
      </c>
      <c r="AB28" s="4">
        <v>1</v>
      </c>
      <c r="AC28" s="4">
        <v>1</v>
      </c>
      <c r="AD28" s="4">
        <v>2</v>
      </c>
      <c r="AE28" s="4">
        <v>1</v>
      </c>
      <c r="AF28" s="4">
        <v>2</v>
      </c>
      <c r="AG28" s="4">
        <v>1</v>
      </c>
      <c r="AH28" s="4">
        <v>1</v>
      </c>
      <c r="AI28" s="4">
        <v>2</v>
      </c>
      <c r="AJ28" s="4">
        <v>1</v>
      </c>
      <c r="AK28" s="4">
        <v>1</v>
      </c>
      <c r="AL28" s="4">
        <v>1</v>
      </c>
      <c r="AM28" s="4">
        <v>2</v>
      </c>
      <c r="AN28" s="4">
        <v>2</v>
      </c>
      <c r="AO28" s="4">
        <v>2</v>
      </c>
      <c r="AP28" s="4">
        <v>2</v>
      </c>
      <c r="AQ28" s="4">
        <v>2</v>
      </c>
      <c r="AR28" s="4">
        <v>1</v>
      </c>
      <c r="AS28" s="4">
        <v>1</v>
      </c>
      <c r="AT28" s="4">
        <v>1</v>
      </c>
      <c r="AU28" s="4">
        <v>1</v>
      </c>
      <c r="AV28" s="4">
        <v>1</v>
      </c>
      <c r="AW28" s="4">
        <v>2</v>
      </c>
      <c r="AX28" s="4">
        <v>1</v>
      </c>
      <c r="AY28" s="4">
        <v>1</v>
      </c>
      <c r="AZ28" s="4">
        <v>1</v>
      </c>
      <c r="BA28" s="4">
        <v>2</v>
      </c>
      <c r="BB28" s="4">
        <v>1</v>
      </c>
      <c r="BC28" s="4">
        <v>2</v>
      </c>
      <c r="BD28" s="4">
        <v>1</v>
      </c>
      <c r="BE28" s="4">
        <v>1</v>
      </c>
      <c r="BF28" s="4">
        <v>2</v>
      </c>
      <c r="BG28" s="4">
        <v>2</v>
      </c>
      <c r="BH28" s="4">
        <v>1</v>
      </c>
      <c r="BI28" s="4">
        <v>1</v>
      </c>
      <c r="BJ28" s="4">
        <v>1</v>
      </c>
      <c r="BK28" s="4">
        <v>1</v>
      </c>
      <c r="BL28" s="4">
        <v>1</v>
      </c>
      <c r="BM28" s="4">
        <v>1</v>
      </c>
      <c r="BN28" s="4">
        <v>1</v>
      </c>
      <c r="BO28" s="4">
        <v>2</v>
      </c>
      <c r="BP28" s="4">
        <v>1</v>
      </c>
      <c r="BQ28" s="4">
        <v>2</v>
      </c>
      <c r="BR28" s="4">
        <v>1</v>
      </c>
      <c r="BS28" s="4">
        <v>1</v>
      </c>
      <c r="BT28" s="4">
        <v>1</v>
      </c>
      <c r="BU28" s="4">
        <v>1</v>
      </c>
      <c r="BV28" s="4">
        <v>1</v>
      </c>
      <c r="BW28" s="4">
        <v>1</v>
      </c>
      <c r="BX28" s="4">
        <v>2</v>
      </c>
      <c r="BY28" s="4">
        <v>1</v>
      </c>
      <c r="BZ28" s="4" t="s">
        <v>232</v>
      </c>
      <c r="CA28" s="4">
        <v>3</v>
      </c>
      <c r="CB28" s="4">
        <v>2</v>
      </c>
      <c r="CC28" s="4">
        <v>1</v>
      </c>
      <c r="CD28" s="4">
        <v>1</v>
      </c>
      <c r="CE28" s="4">
        <v>1</v>
      </c>
      <c r="CF28" s="4">
        <v>1</v>
      </c>
      <c r="CG28" s="4">
        <v>1</v>
      </c>
      <c r="CH28" s="4">
        <v>3</v>
      </c>
      <c r="CI28" s="4">
        <v>1</v>
      </c>
      <c r="CJ28" s="4">
        <v>1</v>
      </c>
      <c r="CK28" s="4">
        <v>3</v>
      </c>
      <c r="CL28" s="4">
        <v>1</v>
      </c>
      <c r="CM28" s="4">
        <v>1</v>
      </c>
      <c r="CN28" s="4">
        <v>1</v>
      </c>
      <c r="CO28" s="4">
        <v>1</v>
      </c>
      <c r="CP28" s="4">
        <v>3</v>
      </c>
      <c r="CQ28" s="4">
        <v>1</v>
      </c>
      <c r="CR28" s="4">
        <v>1</v>
      </c>
      <c r="CS28" s="4">
        <v>2</v>
      </c>
      <c r="CT28" s="4">
        <v>1</v>
      </c>
      <c r="CU28" s="4">
        <v>1</v>
      </c>
      <c r="CV28" s="4">
        <v>1</v>
      </c>
      <c r="CW28" s="4">
        <v>1</v>
      </c>
      <c r="CX28" s="4">
        <v>2</v>
      </c>
      <c r="CY28" s="4">
        <v>2</v>
      </c>
      <c r="CZ28" s="4">
        <v>1</v>
      </c>
      <c r="DA28" s="4">
        <v>1</v>
      </c>
      <c r="DB28" s="4">
        <v>1</v>
      </c>
      <c r="DC28" s="4">
        <v>4</v>
      </c>
      <c r="DD28" s="4">
        <v>2</v>
      </c>
      <c r="DE28" s="4">
        <v>1</v>
      </c>
      <c r="DF28" s="4">
        <v>2</v>
      </c>
      <c r="DG28" s="4">
        <v>1</v>
      </c>
      <c r="DH28" s="4">
        <v>2</v>
      </c>
      <c r="DI28" s="4">
        <v>2</v>
      </c>
      <c r="DJ28" s="4">
        <v>2</v>
      </c>
      <c r="DK28" s="4">
        <v>3</v>
      </c>
      <c r="DL28" s="4">
        <v>2</v>
      </c>
      <c r="DM28" s="4">
        <v>1</v>
      </c>
      <c r="DN28" s="4">
        <v>2</v>
      </c>
      <c r="DO28" s="4">
        <v>1</v>
      </c>
      <c r="DP28" s="4">
        <v>1</v>
      </c>
      <c r="DQ28" s="4">
        <v>1</v>
      </c>
      <c r="DR28" s="4">
        <v>1</v>
      </c>
      <c r="DS28" s="4">
        <v>2</v>
      </c>
      <c r="DT28" s="4">
        <v>2</v>
      </c>
      <c r="DU28" s="4">
        <v>1</v>
      </c>
      <c r="DV28" s="4">
        <v>1</v>
      </c>
      <c r="DW28" s="12">
        <v>1</v>
      </c>
      <c r="DX28" s="12">
        <v>4</v>
      </c>
      <c r="DY28" s="12">
        <v>2</v>
      </c>
      <c r="DZ28" s="12">
        <v>1</v>
      </c>
      <c r="EA28" s="12">
        <v>1</v>
      </c>
      <c r="EB28" s="12">
        <v>2</v>
      </c>
      <c r="EC28" s="12">
        <v>1</v>
      </c>
      <c r="ED28" s="12">
        <v>1</v>
      </c>
      <c r="EE28" s="12">
        <v>2</v>
      </c>
      <c r="EF28" s="12">
        <v>2</v>
      </c>
      <c r="EG28" s="12">
        <v>3</v>
      </c>
      <c r="EH28" s="12">
        <v>2</v>
      </c>
      <c r="EI28" s="12">
        <v>2</v>
      </c>
      <c r="EJ28" s="12">
        <v>1</v>
      </c>
      <c r="EK28" s="12">
        <v>1</v>
      </c>
      <c r="EL28" s="12">
        <v>2</v>
      </c>
      <c r="EM28" s="12">
        <v>2</v>
      </c>
      <c r="EN28" s="12">
        <v>1</v>
      </c>
      <c r="EO28" s="12">
        <v>1</v>
      </c>
      <c r="EP28" s="12">
        <v>1</v>
      </c>
      <c r="EQ28" s="12">
        <v>1</v>
      </c>
      <c r="ER28" s="12">
        <v>1</v>
      </c>
      <c r="ES28" s="12">
        <v>1</v>
      </c>
      <c r="ET28" s="12">
        <v>3</v>
      </c>
      <c r="EU28" s="12">
        <v>2</v>
      </c>
      <c r="EV28" s="12">
        <v>2</v>
      </c>
      <c r="EW28" s="12">
        <v>2</v>
      </c>
      <c r="EX28" s="12">
        <v>2</v>
      </c>
      <c r="EY28" s="12">
        <v>1</v>
      </c>
      <c r="EZ28" s="12">
        <v>2</v>
      </c>
      <c r="FA28" s="12">
        <v>1</v>
      </c>
      <c r="FB28" s="12">
        <v>1</v>
      </c>
      <c r="FC28" s="12">
        <v>1</v>
      </c>
      <c r="FD28" s="12">
        <v>2</v>
      </c>
      <c r="FE28" s="12">
        <v>1</v>
      </c>
      <c r="FF28" s="12">
        <v>1</v>
      </c>
      <c r="FG28" s="14">
        <f t="shared" ref="FG28:FG47" si="42">AVERAGE(B28:FF28)</f>
        <v>1.4437500000000001</v>
      </c>
      <c r="FH28">
        <f t="shared" ref="FH28:FH32" si="43">COUNTIF(B28:FF28, 1)</f>
        <v>100</v>
      </c>
      <c r="FI28">
        <f t="shared" ref="FI28:FI32" si="44">COUNTIF(B28:FF28, 2)</f>
        <v>51</v>
      </c>
      <c r="FJ28">
        <f t="shared" ref="FJ28:FJ32" si="45">COUNTIF(B28:FF28,3)</f>
        <v>7</v>
      </c>
      <c r="FK28">
        <f t="shared" ref="FK28:FK32" si="46">COUNTIF(B28:FF28, 4)</f>
        <v>2</v>
      </c>
      <c r="FL28">
        <f t="shared" ref="FL28:FL32" si="47">COUNTIF(B28:FF28, "N")</f>
        <v>1</v>
      </c>
      <c r="FN28" s="20">
        <f t="shared" ref="FN28:FN32" si="48">FH28/SUM($FH28:$FL28)</f>
        <v>0.6211180124223602</v>
      </c>
      <c r="FO28" s="20">
        <f t="shared" ref="FO28:FO32" si="49">FI28/SUM($FH28:$FL28)</f>
        <v>0.31677018633540371</v>
      </c>
      <c r="FP28" s="20">
        <f t="shared" ref="FP28:FP32" si="50">FJ28/SUM($FH28:$FL28)</f>
        <v>4.3478260869565216E-2</v>
      </c>
      <c r="FQ28" s="20">
        <f t="shared" ref="FQ28:FQ32" si="51">FK28/SUM($FH28:$FL28)</f>
        <v>1.2422360248447204E-2</v>
      </c>
      <c r="FR28" s="20">
        <f t="shared" ref="FR28:FR32" si="52">FL28/SUM($FH28:$FL28)</f>
        <v>6.2111801242236021E-3</v>
      </c>
      <c r="FT28" s="20">
        <f t="shared" ref="FT28:FT32" si="53">SUM(FH28:FI28)/SUM($FH28:$FL28)</f>
        <v>0.93788819875776397</v>
      </c>
      <c r="FU28" s="20">
        <f t="shared" ref="FU28:FU32" si="54">SUM(FJ28:FK28)/SUM($FH28:$FL28)</f>
        <v>5.5900621118012424E-2</v>
      </c>
      <c r="FV28" s="20">
        <f t="shared" ref="FV28:FV32" si="55">FL28/SUM(FH28:FL28)</f>
        <v>6.2111801242236021E-3</v>
      </c>
    </row>
    <row r="29" spans="1:178" ht="15" thickBot="1" x14ac:dyDescent="0.4">
      <c r="A29" s="1" t="s">
        <v>22</v>
      </c>
      <c r="B29" s="4">
        <v>2</v>
      </c>
      <c r="C29" s="4">
        <v>2</v>
      </c>
      <c r="D29" s="4">
        <v>2</v>
      </c>
      <c r="E29" s="4">
        <v>2</v>
      </c>
      <c r="F29" s="4">
        <v>2</v>
      </c>
      <c r="G29" s="4">
        <v>1</v>
      </c>
      <c r="H29" s="4">
        <v>2</v>
      </c>
      <c r="I29" s="4">
        <v>2</v>
      </c>
      <c r="J29" s="4">
        <v>1</v>
      </c>
      <c r="K29" s="4">
        <v>1</v>
      </c>
      <c r="L29" s="4">
        <v>2</v>
      </c>
      <c r="M29" s="4">
        <v>2</v>
      </c>
      <c r="N29" s="4">
        <v>2</v>
      </c>
      <c r="O29" s="4">
        <v>2</v>
      </c>
      <c r="P29" s="4">
        <v>2</v>
      </c>
      <c r="Q29" s="4">
        <v>1</v>
      </c>
      <c r="R29" s="4">
        <v>2</v>
      </c>
      <c r="S29" s="4">
        <v>2</v>
      </c>
      <c r="T29" s="4">
        <v>4</v>
      </c>
      <c r="U29" s="4">
        <v>1</v>
      </c>
      <c r="V29" s="4">
        <v>2</v>
      </c>
      <c r="W29" s="4">
        <v>2</v>
      </c>
      <c r="X29" s="4">
        <v>1</v>
      </c>
      <c r="Y29" s="4">
        <v>4</v>
      </c>
      <c r="Z29" s="4">
        <v>1</v>
      </c>
      <c r="AA29" s="4">
        <v>2</v>
      </c>
      <c r="AB29" s="4">
        <v>1</v>
      </c>
      <c r="AC29" s="4">
        <v>2</v>
      </c>
      <c r="AD29" s="4">
        <v>3</v>
      </c>
      <c r="AE29" s="4">
        <v>1</v>
      </c>
      <c r="AF29" s="4">
        <v>1</v>
      </c>
      <c r="AG29" s="4">
        <v>2</v>
      </c>
      <c r="AH29" s="4">
        <v>1</v>
      </c>
      <c r="AI29" s="4">
        <v>2</v>
      </c>
      <c r="AJ29" s="4">
        <v>1</v>
      </c>
      <c r="AK29" s="4">
        <v>2</v>
      </c>
      <c r="AL29" s="4">
        <v>4</v>
      </c>
      <c r="AM29" s="4">
        <v>2</v>
      </c>
      <c r="AN29" s="4">
        <v>1</v>
      </c>
      <c r="AO29" s="4">
        <v>2</v>
      </c>
      <c r="AP29" s="4">
        <v>2</v>
      </c>
      <c r="AQ29" s="4">
        <v>2</v>
      </c>
      <c r="AR29" s="4">
        <v>1</v>
      </c>
      <c r="AS29" s="4">
        <v>1</v>
      </c>
      <c r="AT29" s="4">
        <v>1</v>
      </c>
      <c r="AU29" s="4">
        <v>1</v>
      </c>
      <c r="AV29" s="4">
        <v>1</v>
      </c>
      <c r="AW29" s="4">
        <v>2</v>
      </c>
      <c r="AX29" s="4">
        <v>1</v>
      </c>
      <c r="AY29" s="4">
        <v>1</v>
      </c>
      <c r="AZ29" s="4">
        <v>1</v>
      </c>
      <c r="BA29" s="4">
        <v>2</v>
      </c>
      <c r="BB29" s="4">
        <v>2</v>
      </c>
      <c r="BC29" s="4">
        <v>2</v>
      </c>
      <c r="BD29" s="4">
        <v>1</v>
      </c>
      <c r="BE29" s="4">
        <v>2</v>
      </c>
      <c r="BF29" s="4">
        <v>3</v>
      </c>
      <c r="BG29" s="4">
        <v>3</v>
      </c>
      <c r="BH29" s="4">
        <v>1</v>
      </c>
      <c r="BI29" s="4">
        <v>1</v>
      </c>
      <c r="BJ29" s="4">
        <v>2</v>
      </c>
      <c r="BK29" s="4">
        <v>1</v>
      </c>
      <c r="BL29" s="4">
        <v>2</v>
      </c>
      <c r="BM29" s="4">
        <v>1</v>
      </c>
      <c r="BN29" s="4">
        <v>1</v>
      </c>
      <c r="BO29" s="4">
        <v>1</v>
      </c>
      <c r="BP29" s="4">
        <v>1</v>
      </c>
      <c r="BQ29" s="4">
        <v>2</v>
      </c>
      <c r="BR29" s="4">
        <v>3</v>
      </c>
      <c r="BS29" s="4">
        <v>2</v>
      </c>
      <c r="BT29" s="4">
        <v>1</v>
      </c>
      <c r="BU29" s="4">
        <v>1</v>
      </c>
      <c r="BV29" s="4">
        <v>4</v>
      </c>
      <c r="BW29" s="4">
        <v>1</v>
      </c>
      <c r="BX29" s="4">
        <v>1</v>
      </c>
      <c r="BY29" s="4">
        <v>2</v>
      </c>
      <c r="BZ29" s="4">
        <v>3</v>
      </c>
      <c r="CA29" s="4">
        <v>1</v>
      </c>
      <c r="CB29" s="4">
        <v>2</v>
      </c>
      <c r="CC29" s="4">
        <v>1</v>
      </c>
      <c r="CD29" s="4">
        <v>2</v>
      </c>
      <c r="CE29" s="4">
        <v>2</v>
      </c>
      <c r="CF29" s="4">
        <v>1</v>
      </c>
      <c r="CG29" s="4">
        <v>2</v>
      </c>
      <c r="CH29" s="4">
        <v>4</v>
      </c>
      <c r="CI29" s="4">
        <v>1</v>
      </c>
      <c r="CJ29" s="4">
        <v>1</v>
      </c>
      <c r="CK29" s="4">
        <v>1</v>
      </c>
      <c r="CL29" s="4">
        <v>3</v>
      </c>
      <c r="CM29" s="4">
        <v>2</v>
      </c>
      <c r="CN29" s="4">
        <v>2</v>
      </c>
      <c r="CO29" s="4">
        <v>2</v>
      </c>
      <c r="CP29" s="4">
        <v>1</v>
      </c>
      <c r="CQ29" s="4">
        <v>1</v>
      </c>
      <c r="CR29" s="4">
        <v>1</v>
      </c>
      <c r="CS29" s="4">
        <v>1</v>
      </c>
      <c r="CT29" s="4">
        <v>1</v>
      </c>
      <c r="CU29" s="4">
        <v>2</v>
      </c>
      <c r="CV29" s="4">
        <v>1</v>
      </c>
      <c r="CW29" s="4">
        <v>1</v>
      </c>
      <c r="CX29" s="4">
        <v>2</v>
      </c>
      <c r="CY29" s="4">
        <v>3</v>
      </c>
      <c r="CZ29" s="4">
        <v>1</v>
      </c>
      <c r="DA29" s="4">
        <v>1</v>
      </c>
      <c r="DB29" s="4">
        <v>1</v>
      </c>
      <c r="DC29" s="4">
        <v>4</v>
      </c>
      <c r="DD29" s="4">
        <v>2</v>
      </c>
      <c r="DE29" s="4">
        <v>2</v>
      </c>
      <c r="DF29" s="4">
        <v>2</v>
      </c>
      <c r="DG29" s="4">
        <v>2</v>
      </c>
      <c r="DH29" s="4">
        <v>2</v>
      </c>
      <c r="DI29" s="4">
        <v>2</v>
      </c>
      <c r="DJ29" s="4" t="s">
        <v>232</v>
      </c>
      <c r="DK29" s="4">
        <v>3</v>
      </c>
      <c r="DL29" s="4">
        <v>3</v>
      </c>
      <c r="DM29" s="4">
        <v>1</v>
      </c>
      <c r="DN29" s="4">
        <v>2</v>
      </c>
      <c r="DO29" s="4">
        <v>2</v>
      </c>
      <c r="DP29" s="4">
        <v>1</v>
      </c>
      <c r="DQ29" s="4">
        <v>2</v>
      </c>
      <c r="DR29" s="4">
        <v>1</v>
      </c>
      <c r="DS29" s="4">
        <v>2</v>
      </c>
      <c r="DT29" s="4">
        <v>2</v>
      </c>
      <c r="DU29" s="4">
        <v>2</v>
      </c>
      <c r="DV29" s="4">
        <v>2</v>
      </c>
      <c r="DW29" s="12">
        <v>2</v>
      </c>
      <c r="DX29" s="12">
        <v>2</v>
      </c>
      <c r="DY29" s="12">
        <v>2</v>
      </c>
      <c r="DZ29" s="12">
        <v>1</v>
      </c>
      <c r="EA29" s="12">
        <v>2</v>
      </c>
      <c r="EB29" s="12">
        <v>2</v>
      </c>
      <c r="EC29" s="12">
        <v>2</v>
      </c>
      <c r="ED29" s="12">
        <v>2</v>
      </c>
      <c r="EE29" s="12">
        <v>2</v>
      </c>
      <c r="EF29" s="12">
        <v>2</v>
      </c>
      <c r="EG29" s="12">
        <v>1</v>
      </c>
      <c r="EH29" s="12">
        <v>3</v>
      </c>
      <c r="EI29" s="12">
        <v>2</v>
      </c>
      <c r="EJ29" s="12">
        <v>2</v>
      </c>
      <c r="EK29" s="12">
        <v>1</v>
      </c>
      <c r="EL29" s="12">
        <v>2</v>
      </c>
      <c r="EM29" s="12">
        <v>2</v>
      </c>
      <c r="EN29" s="12">
        <v>2</v>
      </c>
      <c r="EO29" s="12">
        <v>2</v>
      </c>
      <c r="EP29" s="12">
        <v>2</v>
      </c>
      <c r="EQ29" s="12">
        <v>1</v>
      </c>
      <c r="ER29" s="12">
        <v>2</v>
      </c>
      <c r="ES29" s="12">
        <v>1</v>
      </c>
      <c r="ET29" s="12">
        <v>1</v>
      </c>
      <c r="EU29" s="12" t="s">
        <v>232</v>
      </c>
      <c r="EV29" s="12">
        <v>1</v>
      </c>
      <c r="EW29" s="12">
        <v>2</v>
      </c>
      <c r="EX29" s="12">
        <v>2</v>
      </c>
      <c r="EY29" s="12">
        <v>3</v>
      </c>
      <c r="EZ29" s="12">
        <v>2</v>
      </c>
      <c r="FA29" s="12">
        <v>2</v>
      </c>
      <c r="FB29" s="12">
        <v>3</v>
      </c>
      <c r="FC29" s="12">
        <v>1</v>
      </c>
      <c r="FD29" s="12">
        <v>1</v>
      </c>
      <c r="FE29" s="12">
        <v>2</v>
      </c>
      <c r="FF29" s="12">
        <v>1</v>
      </c>
      <c r="FG29" s="14">
        <f t="shared" si="42"/>
        <v>1.7610062893081762</v>
      </c>
      <c r="FH29">
        <f t="shared" si="43"/>
        <v>62</v>
      </c>
      <c r="FI29">
        <f t="shared" si="44"/>
        <v>79</v>
      </c>
      <c r="FJ29">
        <f t="shared" si="45"/>
        <v>12</v>
      </c>
      <c r="FK29">
        <f t="shared" si="46"/>
        <v>6</v>
      </c>
      <c r="FL29">
        <f t="shared" si="47"/>
        <v>2</v>
      </c>
      <c r="FN29" s="20">
        <f t="shared" si="48"/>
        <v>0.38509316770186336</v>
      </c>
      <c r="FO29" s="20">
        <f t="shared" si="49"/>
        <v>0.49068322981366458</v>
      </c>
      <c r="FP29" s="20">
        <f t="shared" si="50"/>
        <v>7.4534161490683232E-2</v>
      </c>
      <c r="FQ29" s="20">
        <f t="shared" si="51"/>
        <v>3.7267080745341616E-2</v>
      </c>
      <c r="FR29" s="20">
        <f t="shared" si="52"/>
        <v>1.2422360248447204E-2</v>
      </c>
      <c r="FT29" s="20">
        <f t="shared" si="53"/>
        <v>0.87577639751552794</v>
      </c>
      <c r="FU29" s="20">
        <f t="shared" si="54"/>
        <v>0.11180124223602485</v>
      </c>
      <c r="FV29" s="20">
        <f t="shared" si="55"/>
        <v>1.2422360248447204E-2</v>
      </c>
    </row>
    <row r="30" spans="1:178" ht="15" thickBot="1" x14ac:dyDescent="0.4">
      <c r="A30" s="1" t="s">
        <v>23</v>
      </c>
      <c r="B30" s="4">
        <v>2</v>
      </c>
      <c r="C30" s="4">
        <v>2</v>
      </c>
      <c r="D30" s="4" t="s">
        <v>232</v>
      </c>
      <c r="E30" s="4">
        <v>2</v>
      </c>
      <c r="F30" s="4">
        <v>2</v>
      </c>
      <c r="G30" s="4">
        <v>1</v>
      </c>
      <c r="H30" s="4">
        <v>2</v>
      </c>
      <c r="I30" s="4">
        <v>3</v>
      </c>
      <c r="J30" s="4">
        <v>1</v>
      </c>
      <c r="K30" s="4">
        <v>1</v>
      </c>
      <c r="L30" s="4">
        <v>2</v>
      </c>
      <c r="M30" s="4" t="s">
        <v>232</v>
      </c>
      <c r="N30" s="4">
        <v>2</v>
      </c>
      <c r="O30" s="4">
        <v>2</v>
      </c>
      <c r="P30" s="4">
        <v>2</v>
      </c>
      <c r="Q30" s="4">
        <v>1</v>
      </c>
      <c r="R30" s="4" t="s">
        <v>232</v>
      </c>
      <c r="S30" s="4">
        <v>2</v>
      </c>
      <c r="T30" s="4">
        <v>2</v>
      </c>
      <c r="U30" s="4">
        <v>1</v>
      </c>
      <c r="V30" s="4">
        <v>3</v>
      </c>
      <c r="W30" s="4">
        <v>2</v>
      </c>
      <c r="X30" s="4">
        <v>1</v>
      </c>
      <c r="Y30" s="4">
        <v>4</v>
      </c>
      <c r="Z30" s="4">
        <v>2</v>
      </c>
      <c r="AA30" s="4" t="s">
        <v>232</v>
      </c>
      <c r="AB30" s="4">
        <v>1</v>
      </c>
      <c r="AC30" s="4" t="s">
        <v>232</v>
      </c>
      <c r="AD30" s="4">
        <v>2</v>
      </c>
      <c r="AE30" s="4">
        <v>2</v>
      </c>
      <c r="AF30" s="4">
        <v>1</v>
      </c>
      <c r="AG30" s="4">
        <v>2</v>
      </c>
      <c r="AH30" s="4">
        <v>1</v>
      </c>
      <c r="AI30" s="4" t="s">
        <v>232</v>
      </c>
      <c r="AJ30" s="4">
        <v>1</v>
      </c>
      <c r="AK30" s="4">
        <v>2</v>
      </c>
      <c r="AL30" s="4">
        <v>4</v>
      </c>
      <c r="AM30" s="4">
        <v>2</v>
      </c>
      <c r="AN30" s="4">
        <v>4</v>
      </c>
      <c r="AO30" s="4">
        <v>3</v>
      </c>
      <c r="AP30" s="4">
        <v>4</v>
      </c>
      <c r="AQ30" s="4">
        <v>2</v>
      </c>
      <c r="AR30" s="4" t="s">
        <v>232</v>
      </c>
      <c r="AS30" s="4">
        <v>1</v>
      </c>
      <c r="AT30" s="4">
        <v>3</v>
      </c>
      <c r="AU30" s="4">
        <v>2</v>
      </c>
      <c r="AV30" s="4">
        <v>1</v>
      </c>
      <c r="AW30" s="4">
        <v>2</v>
      </c>
      <c r="AX30" s="4">
        <v>1</v>
      </c>
      <c r="AY30" s="4">
        <v>1</v>
      </c>
      <c r="AZ30" s="4">
        <v>1</v>
      </c>
      <c r="BA30" s="4">
        <v>3</v>
      </c>
      <c r="BB30" s="4">
        <v>2</v>
      </c>
      <c r="BC30" s="4">
        <v>3</v>
      </c>
      <c r="BD30" s="4">
        <v>2</v>
      </c>
      <c r="BE30" s="4">
        <v>2</v>
      </c>
      <c r="BF30" s="4">
        <v>3</v>
      </c>
      <c r="BG30" s="4">
        <v>3</v>
      </c>
      <c r="BH30" s="4" t="s">
        <v>232</v>
      </c>
      <c r="BI30" s="4">
        <v>1</v>
      </c>
      <c r="BJ30" s="4">
        <v>2</v>
      </c>
      <c r="BK30" s="4">
        <v>2</v>
      </c>
      <c r="BL30" s="4">
        <v>2</v>
      </c>
      <c r="BM30" s="4">
        <v>1</v>
      </c>
      <c r="BN30" s="4">
        <v>2</v>
      </c>
      <c r="BO30" s="4">
        <v>1</v>
      </c>
      <c r="BP30" s="4" t="s">
        <v>232</v>
      </c>
      <c r="BQ30" s="4">
        <v>3</v>
      </c>
      <c r="BR30" s="4">
        <v>3</v>
      </c>
      <c r="BS30" s="4">
        <v>2</v>
      </c>
      <c r="BT30" s="4">
        <v>1</v>
      </c>
      <c r="BU30" s="4">
        <v>2</v>
      </c>
      <c r="BV30" s="4" t="s">
        <v>232</v>
      </c>
      <c r="BW30" s="4" t="s">
        <v>232</v>
      </c>
      <c r="BX30" s="4">
        <v>2</v>
      </c>
      <c r="BY30" s="4">
        <v>2</v>
      </c>
      <c r="BZ30" s="4" t="s">
        <v>232</v>
      </c>
      <c r="CA30" s="4">
        <v>2</v>
      </c>
      <c r="CB30" s="4">
        <v>2</v>
      </c>
      <c r="CC30" s="4">
        <v>1</v>
      </c>
      <c r="CD30" s="4" t="s">
        <v>232</v>
      </c>
      <c r="CE30" s="4">
        <v>2</v>
      </c>
      <c r="CF30" s="4">
        <v>1</v>
      </c>
      <c r="CG30" s="4">
        <v>2</v>
      </c>
      <c r="CH30" s="4">
        <v>2</v>
      </c>
      <c r="CI30" s="4">
        <v>2</v>
      </c>
      <c r="CJ30" s="4">
        <v>3</v>
      </c>
      <c r="CK30" s="4">
        <v>2</v>
      </c>
      <c r="CL30" s="4">
        <v>3</v>
      </c>
      <c r="CM30" s="4">
        <v>2</v>
      </c>
      <c r="CN30" s="4">
        <v>4</v>
      </c>
      <c r="CO30" s="4">
        <v>2</v>
      </c>
      <c r="CP30" s="4">
        <v>1</v>
      </c>
      <c r="CQ30" s="4">
        <v>1</v>
      </c>
      <c r="CR30" s="4">
        <v>1</v>
      </c>
      <c r="CS30" s="4">
        <v>1</v>
      </c>
      <c r="CT30" s="4">
        <v>2</v>
      </c>
      <c r="CU30" s="4">
        <v>2</v>
      </c>
      <c r="CV30" s="4">
        <v>2</v>
      </c>
      <c r="CW30" s="4">
        <v>2</v>
      </c>
      <c r="CX30" s="4" t="s">
        <v>232</v>
      </c>
      <c r="CY30" s="4">
        <v>3</v>
      </c>
      <c r="CZ30" s="4">
        <v>2</v>
      </c>
      <c r="DA30" s="4">
        <v>1</v>
      </c>
      <c r="DB30" s="4">
        <v>2</v>
      </c>
      <c r="DC30" s="4">
        <v>4</v>
      </c>
      <c r="DD30" s="4">
        <v>3</v>
      </c>
      <c r="DE30" s="4">
        <v>2</v>
      </c>
      <c r="DF30" s="4">
        <v>2</v>
      </c>
      <c r="DG30" s="4">
        <v>2</v>
      </c>
      <c r="DH30" s="4">
        <v>3</v>
      </c>
      <c r="DI30" s="4">
        <v>2</v>
      </c>
      <c r="DJ30" s="4" t="s">
        <v>232</v>
      </c>
      <c r="DK30" s="4">
        <v>3</v>
      </c>
      <c r="DL30" s="4">
        <v>4</v>
      </c>
      <c r="DM30" s="4">
        <v>1</v>
      </c>
      <c r="DN30" s="4">
        <v>2</v>
      </c>
      <c r="DO30" s="4">
        <v>1</v>
      </c>
      <c r="DP30" s="4">
        <v>1</v>
      </c>
      <c r="DQ30" s="4">
        <v>2</v>
      </c>
      <c r="DR30" s="4">
        <v>1</v>
      </c>
      <c r="DS30" s="4">
        <v>2</v>
      </c>
      <c r="DT30" s="4">
        <v>2</v>
      </c>
      <c r="DU30" s="4" t="s">
        <v>232</v>
      </c>
      <c r="DV30" s="4">
        <v>3</v>
      </c>
      <c r="DW30" s="12">
        <v>3</v>
      </c>
      <c r="DX30" s="12" t="s">
        <v>232</v>
      </c>
      <c r="DY30" s="12">
        <v>2</v>
      </c>
      <c r="DZ30" s="12">
        <v>1</v>
      </c>
      <c r="EA30" s="12">
        <v>0</v>
      </c>
      <c r="EB30" s="12">
        <v>3</v>
      </c>
      <c r="EC30" s="12">
        <v>2</v>
      </c>
      <c r="ED30" s="12">
        <v>2</v>
      </c>
      <c r="EE30" s="12">
        <v>5</v>
      </c>
      <c r="EF30" s="12">
        <v>2</v>
      </c>
      <c r="EG30" s="12">
        <v>2</v>
      </c>
      <c r="EH30" s="12">
        <v>3</v>
      </c>
      <c r="EI30" s="12" t="s">
        <v>232</v>
      </c>
      <c r="EJ30" s="12">
        <v>2</v>
      </c>
      <c r="EK30" s="12">
        <v>2</v>
      </c>
      <c r="EL30" s="12">
        <v>2</v>
      </c>
      <c r="EM30" s="12">
        <v>2</v>
      </c>
      <c r="EN30" s="12">
        <v>2</v>
      </c>
      <c r="EO30" s="12">
        <v>2</v>
      </c>
      <c r="EP30" s="12">
        <v>2</v>
      </c>
      <c r="EQ30" s="12">
        <v>2</v>
      </c>
      <c r="ER30" s="12" t="s">
        <v>232</v>
      </c>
      <c r="ES30" s="12">
        <v>2</v>
      </c>
      <c r="ET30" s="12">
        <v>1</v>
      </c>
      <c r="EU30" s="12">
        <v>3</v>
      </c>
      <c r="EV30" s="12">
        <v>2</v>
      </c>
      <c r="EW30" s="12">
        <v>1</v>
      </c>
      <c r="EX30" s="12">
        <v>3</v>
      </c>
      <c r="EY30" s="12">
        <v>3</v>
      </c>
      <c r="EZ30" s="12">
        <v>2</v>
      </c>
      <c r="FA30" s="12">
        <v>2</v>
      </c>
      <c r="FB30" s="12">
        <v>2</v>
      </c>
      <c r="FC30" s="12">
        <v>3</v>
      </c>
      <c r="FD30" s="12">
        <v>2</v>
      </c>
      <c r="FE30" s="12">
        <v>3</v>
      </c>
      <c r="FF30" s="12">
        <v>2</v>
      </c>
      <c r="FG30" s="14">
        <f t="shared" si="42"/>
        <v>2.0492957746478875</v>
      </c>
      <c r="FH30">
        <f t="shared" si="43"/>
        <v>33</v>
      </c>
      <c r="FI30">
        <f t="shared" si="44"/>
        <v>75</v>
      </c>
      <c r="FJ30">
        <f t="shared" si="45"/>
        <v>25</v>
      </c>
      <c r="FK30">
        <f t="shared" si="46"/>
        <v>7</v>
      </c>
      <c r="FL30">
        <f t="shared" si="47"/>
        <v>19</v>
      </c>
      <c r="FN30" s="20">
        <f t="shared" si="48"/>
        <v>0.20754716981132076</v>
      </c>
      <c r="FO30" s="20">
        <f t="shared" si="49"/>
        <v>0.47169811320754718</v>
      </c>
      <c r="FP30" s="20">
        <f t="shared" si="50"/>
        <v>0.15723270440251572</v>
      </c>
      <c r="FQ30" s="20">
        <f t="shared" si="51"/>
        <v>4.40251572327044E-2</v>
      </c>
      <c r="FR30" s="20">
        <f t="shared" si="52"/>
        <v>0.11949685534591195</v>
      </c>
      <c r="FT30" s="20">
        <f t="shared" si="53"/>
        <v>0.67924528301886788</v>
      </c>
      <c r="FU30" s="20">
        <f t="shared" si="54"/>
        <v>0.20125786163522014</v>
      </c>
      <c r="FV30" s="20">
        <f t="shared" si="55"/>
        <v>0.11949685534591195</v>
      </c>
    </row>
    <row r="31" spans="1:178" ht="15" thickBot="1" x14ac:dyDescent="0.4">
      <c r="A31" s="1" t="s">
        <v>24</v>
      </c>
      <c r="B31" s="4">
        <v>1</v>
      </c>
      <c r="C31" s="4">
        <v>1</v>
      </c>
      <c r="D31" s="4">
        <v>2</v>
      </c>
      <c r="E31" s="4">
        <v>2</v>
      </c>
      <c r="F31" s="4">
        <v>2</v>
      </c>
      <c r="G31" s="4">
        <v>1</v>
      </c>
      <c r="H31" s="4">
        <v>2</v>
      </c>
      <c r="I31" s="4">
        <v>2</v>
      </c>
      <c r="J31" s="4">
        <v>1</v>
      </c>
      <c r="K31" s="4">
        <v>1</v>
      </c>
      <c r="L31" s="4">
        <v>2</v>
      </c>
      <c r="M31" s="4">
        <v>2</v>
      </c>
      <c r="N31" s="4">
        <v>2</v>
      </c>
      <c r="O31" s="4">
        <v>2</v>
      </c>
      <c r="P31" s="4">
        <v>2</v>
      </c>
      <c r="Q31" s="4">
        <v>1</v>
      </c>
      <c r="R31" s="4" t="s">
        <v>232</v>
      </c>
      <c r="S31" s="4">
        <v>2</v>
      </c>
      <c r="T31" s="4">
        <v>1</v>
      </c>
      <c r="U31" s="4">
        <v>1</v>
      </c>
      <c r="V31" s="4">
        <v>2</v>
      </c>
      <c r="W31" s="4" t="s">
        <v>232</v>
      </c>
      <c r="X31" s="4">
        <v>1</v>
      </c>
      <c r="Y31" s="4">
        <v>4</v>
      </c>
      <c r="Z31" s="4">
        <v>1</v>
      </c>
      <c r="AA31" s="4">
        <v>1</v>
      </c>
      <c r="AB31" s="4">
        <v>1</v>
      </c>
      <c r="AC31" s="4" t="s">
        <v>232</v>
      </c>
      <c r="AD31" s="4">
        <v>1</v>
      </c>
      <c r="AE31" s="4">
        <v>1</v>
      </c>
      <c r="AF31" s="4">
        <v>2</v>
      </c>
      <c r="AG31" s="4" t="s">
        <v>232</v>
      </c>
      <c r="AH31" s="4">
        <v>1</v>
      </c>
      <c r="AI31" s="4">
        <v>1</v>
      </c>
      <c r="AJ31" s="4">
        <v>1</v>
      </c>
      <c r="AK31" s="4">
        <v>2</v>
      </c>
      <c r="AL31" s="4">
        <v>4</v>
      </c>
      <c r="AM31" s="4">
        <v>2</v>
      </c>
      <c r="AN31" s="4">
        <v>4</v>
      </c>
      <c r="AO31" s="4">
        <v>2</v>
      </c>
      <c r="AP31" s="4">
        <v>2</v>
      </c>
      <c r="AQ31" s="4">
        <v>2</v>
      </c>
      <c r="AR31" s="4">
        <v>1</v>
      </c>
      <c r="AS31" s="4">
        <v>1</v>
      </c>
      <c r="AT31" s="4">
        <v>1</v>
      </c>
      <c r="AU31" s="4">
        <v>1</v>
      </c>
      <c r="AV31" s="4">
        <v>1</v>
      </c>
      <c r="AW31" s="4">
        <v>1</v>
      </c>
      <c r="AX31" s="4">
        <v>1</v>
      </c>
      <c r="AY31" s="4">
        <v>1</v>
      </c>
      <c r="AZ31" s="4">
        <v>1</v>
      </c>
      <c r="BA31" s="4">
        <v>2</v>
      </c>
      <c r="BB31" s="4">
        <v>2</v>
      </c>
      <c r="BC31" s="4">
        <v>2</v>
      </c>
      <c r="BD31" s="4">
        <v>1</v>
      </c>
      <c r="BE31" s="4">
        <v>2</v>
      </c>
      <c r="BF31" s="4">
        <v>2</v>
      </c>
      <c r="BG31" s="4">
        <v>2</v>
      </c>
      <c r="BH31" s="4">
        <v>1</v>
      </c>
      <c r="BI31" s="4">
        <v>1</v>
      </c>
      <c r="BJ31" s="4">
        <v>1</v>
      </c>
      <c r="BK31" s="4">
        <v>2</v>
      </c>
      <c r="BL31" s="4">
        <v>2</v>
      </c>
      <c r="BM31" s="4">
        <v>1</v>
      </c>
      <c r="BN31" s="4">
        <v>2</v>
      </c>
      <c r="BO31" s="4">
        <v>1</v>
      </c>
      <c r="BP31" s="4">
        <v>1</v>
      </c>
      <c r="BQ31" s="4">
        <v>2</v>
      </c>
      <c r="BR31" s="4">
        <v>2</v>
      </c>
      <c r="BS31" s="4">
        <v>2</v>
      </c>
      <c r="BT31" s="4">
        <v>1</v>
      </c>
      <c r="BU31" s="4">
        <v>1</v>
      </c>
      <c r="BV31" s="4">
        <v>4</v>
      </c>
      <c r="BW31" s="4" t="s">
        <v>232</v>
      </c>
      <c r="BX31" s="4">
        <v>2</v>
      </c>
      <c r="BY31" s="4">
        <v>1</v>
      </c>
      <c r="BZ31" s="4" t="s">
        <v>232</v>
      </c>
      <c r="CA31" s="4">
        <v>1</v>
      </c>
      <c r="CB31" s="4">
        <v>2</v>
      </c>
      <c r="CC31" s="4">
        <v>1</v>
      </c>
      <c r="CD31" s="4">
        <v>1</v>
      </c>
      <c r="CE31" s="4">
        <v>3</v>
      </c>
      <c r="CF31" s="4">
        <v>1</v>
      </c>
      <c r="CG31" s="4">
        <v>1</v>
      </c>
      <c r="CH31" s="4">
        <v>2</v>
      </c>
      <c r="CI31" s="4">
        <v>2</v>
      </c>
      <c r="CJ31" s="4">
        <v>2</v>
      </c>
      <c r="CK31" s="4">
        <v>2</v>
      </c>
      <c r="CL31" s="4">
        <v>3</v>
      </c>
      <c r="CM31" s="4">
        <v>1</v>
      </c>
      <c r="CN31" s="4">
        <v>3</v>
      </c>
      <c r="CO31" s="4">
        <v>1</v>
      </c>
      <c r="CP31" s="4">
        <v>1</v>
      </c>
      <c r="CQ31" s="4">
        <v>2</v>
      </c>
      <c r="CR31" s="4">
        <v>1</v>
      </c>
      <c r="CS31" s="4">
        <v>1</v>
      </c>
      <c r="CT31" s="4">
        <v>1</v>
      </c>
      <c r="CU31" s="4">
        <v>2</v>
      </c>
      <c r="CV31" s="4">
        <v>2</v>
      </c>
      <c r="CW31" s="4">
        <v>2</v>
      </c>
      <c r="CX31" s="4">
        <v>1</v>
      </c>
      <c r="CY31" s="4">
        <v>3</v>
      </c>
      <c r="CZ31" s="4">
        <v>2</v>
      </c>
      <c r="DA31" s="4">
        <v>1</v>
      </c>
      <c r="DB31" s="4">
        <v>2</v>
      </c>
      <c r="DC31" s="4">
        <v>3</v>
      </c>
      <c r="DD31" s="4">
        <v>2</v>
      </c>
      <c r="DE31" s="4">
        <v>1</v>
      </c>
      <c r="DF31" s="4">
        <v>2</v>
      </c>
      <c r="DG31" s="4">
        <v>1</v>
      </c>
      <c r="DH31" s="4">
        <v>3</v>
      </c>
      <c r="DI31" s="4">
        <v>2</v>
      </c>
      <c r="DJ31" s="4" t="s">
        <v>232</v>
      </c>
      <c r="DK31" s="4">
        <v>2</v>
      </c>
      <c r="DL31" s="4" t="s">
        <v>232</v>
      </c>
      <c r="DM31" s="4">
        <v>1</v>
      </c>
      <c r="DN31" s="4">
        <v>1</v>
      </c>
      <c r="DO31" s="4">
        <v>1</v>
      </c>
      <c r="DP31" s="4">
        <v>1</v>
      </c>
      <c r="DQ31" s="4">
        <v>2</v>
      </c>
      <c r="DR31" s="4">
        <v>1</v>
      </c>
      <c r="DS31" s="4">
        <v>2</v>
      </c>
      <c r="DT31" s="4">
        <v>2</v>
      </c>
      <c r="DU31" s="4">
        <v>1</v>
      </c>
      <c r="DV31" s="4">
        <v>1</v>
      </c>
      <c r="DW31" s="12">
        <v>1</v>
      </c>
      <c r="DX31" s="12" t="s">
        <v>232</v>
      </c>
      <c r="DY31" s="12">
        <v>2</v>
      </c>
      <c r="DZ31" s="12">
        <v>1</v>
      </c>
      <c r="EA31" s="12">
        <v>2</v>
      </c>
      <c r="EB31" s="12">
        <v>2</v>
      </c>
      <c r="EC31" s="12">
        <v>2</v>
      </c>
      <c r="ED31" s="12">
        <v>2</v>
      </c>
      <c r="EE31" s="12">
        <v>2</v>
      </c>
      <c r="EF31" s="12">
        <v>2</v>
      </c>
      <c r="EG31" s="12">
        <v>2</v>
      </c>
      <c r="EH31" s="12">
        <v>2</v>
      </c>
      <c r="EI31" s="12">
        <v>2</v>
      </c>
      <c r="EJ31" s="12">
        <v>1</v>
      </c>
      <c r="EK31" s="12">
        <v>2</v>
      </c>
      <c r="EL31" s="12">
        <v>1</v>
      </c>
      <c r="EM31" s="12">
        <v>2</v>
      </c>
      <c r="EN31" s="12">
        <v>1</v>
      </c>
      <c r="EO31" s="12">
        <v>2</v>
      </c>
      <c r="EP31" s="12">
        <v>2</v>
      </c>
      <c r="EQ31" s="12">
        <v>1</v>
      </c>
      <c r="ER31" s="12">
        <v>2</v>
      </c>
      <c r="ES31" s="12">
        <v>1</v>
      </c>
      <c r="ET31" s="12">
        <v>1</v>
      </c>
      <c r="EU31" s="12">
        <v>3</v>
      </c>
      <c r="EV31" s="12">
        <v>2</v>
      </c>
      <c r="EW31" s="12">
        <v>1</v>
      </c>
      <c r="EX31" s="12">
        <v>3</v>
      </c>
      <c r="EY31" s="12">
        <v>2</v>
      </c>
      <c r="EZ31" s="12">
        <v>2</v>
      </c>
      <c r="FA31" s="12">
        <v>2</v>
      </c>
      <c r="FB31" s="12">
        <v>2</v>
      </c>
      <c r="FC31" s="12">
        <v>1</v>
      </c>
      <c r="FD31" s="12">
        <v>1</v>
      </c>
      <c r="FE31" s="12">
        <v>1</v>
      </c>
      <c r="FF31" s="12">
        <v>2</v>
      </c>
      <c r="FG31" s="14">
        <f t="shared" si="42"/>
        <v>1.6447368421052631</v>
      </c>
      <c r="FH31">
        <f t="shared" si="43"/>
        <v>70</v>
      </c>
      <c r="FI31">
        <f t="shared" si="44"/>
        <v>70</v>
      </c>
      <c r="FJ31">
        <f t="shared" si="45"/>
        <v>8</v>
      </c>
      <c r="FK31">
        <f t="shared" si="46"/>
        <v>4</v>
      </c>
      <c r="FL31">
        <f t="shared" si="47"/>
        <v>9</v>
      </c>
      <c r="FN31" s="20">
        <f t="shared" si="48"/>
        <v>0.43478260869565216</v>
      </c>
      <c r="FO31" s="20">
        <f t="shared" si="49"/>
        <v>0.43478260869565216</v>
      </c>
      <c r="FP31" s="20">
        <f t="shared" si="50"/>
        <v>4.9689440993788817E-2</v>
      </c>
      <c r="FQ31" s="20">
        <f t="shared" si="51"/>
        <v>2.4844720496894408E-2</v>
      </c>
      <c r="FR31" s="20">
        <f t="shared" si="52"/>
        <v>5.5900621118012424E-2</v>
      </c>
      <c r="FT31" s="20">
        <f t="shared" si="53"/>
        <v>0.86956521739130432</v>
      </c>
      <c r="FU31" s="20">
        <f t="shared" si="54"/>
        <v>7.4534161490683232E-2</v>
      </c>
      <c r="FV31" s="20">
        <f t="shared" si="55"/>
        <v>5.5900621118012424E-2</v>
      </c>
    </row>
    <row r="32" spans="1:178" ht="15" thickBot="1" x14ac:dyDescent="0.4">
      <c r="A32" s="1" t="s">
        <v>25</v>
      </c>
      <c r="B32" s="4">
        <v>1</v>
      </c>
      <c r="C32" s="4">
        <v>1</v>
      </c>
      <c r="D32" s="4">
        <v>1</v>
      </c>
      <c r="E32" s="4">
        <v>2</v>
      </c>
      <c r="F32" s="4">
        <v>2</v>
      </c>
      <c r="G32" s="4">
        <v>1</v>
      </c>
      <c r="H32" s="4">
        <v>2</v>
      </c>
      <c r="I32" s="4">
        <v>1</v>
      </c>
      <c r="J32" s="4">
        <v>3</v>
      </c>
      <c r="K32" s="4">
        <v>1</v>
      </c>
      <c r="L32" s="4">
        <v>2</v>
      </c>
      <c r="M32" s="4">
        <v>2</v>
      </c>
      <c r="N32" s="4">
        <v>1</v>
      </c>
      <c r="O32" s="4">
        <v>1</v>
      </c>
      <c r="P32" s="4">
        <v>1</v>
      </c>
      <c r="Q32" s="4" t="s">
        <v>232</v>
      </c>
      <c r="R32" s="4">
        <v>1</v>
      </c>
      <c r="S32" s="4">
        <v>2</v>
      </c>
      <c r="T32" s="4">
        <v>1</v>
      </c>
      <c r="U32" s="4">
        <v>1</v>
      </c>
      <c r="V32" s="4" t="s">
        <v>232</v>
      </c>
      <c r="W32" s="4" t="s">
        <v>232</v>
      </c>
      <c r="X32" s="4">
        <v>1</v>
      </c>
      <c r="Y32" s="4">
        <v>1</v>
      </c>
      <c r="Z32" s="4">
        <v>2</v>
      </c>
      <c r="AA32" s="4">
        <v>2</v>
      </c>
      <c r="AB32" s="4">
        <v>1</v>
      </c>
      <c r="AC32" s="4">
        <v>2</v>
      </c>
      <c r="AD32" s="4">
        <v>1</v>
      </c>
      <c r="AE32" s="4">
        <v>2</v>
      </c>
      <c r="AF32" s="4">
        <v>3</v>
      </c>
      <c r="AG32" s="4">
        <v>2</v>
      </c>
      <c r="AH32" s="4" t="s">
        <v>232</v>
      </c>
      <c r="AI32" s="4">
        <v>1</v>
      </c>
      <c r="AJ32" s="4">
        <v>3</v>
      </c>
      <c r="AK32" s="4">
        <v>1</v>
      </c>
      <c r="AL32" s="4">
        <v>1</v>
      </c>
      <c r="AM32" s="4">
        <v>2</v>
      </c>
      <c r="AN32" s="4">
        <v>2</v>
      </c>
      <c r="AO32" s="4">
        <v>1</v>
      </c>
      <c r="AP32" s="4">
        <v>2</v>
      </c>
      <c r="AQ32" s="4">
        <v>2</v>
      </c>
      <c r="AR32" s="4">
        <v>1</v>
      </c>
      <c r="AS32" s="4">
        <v>1</v>
      </c>
      <c r="AT32" s="4" t="s">
        <v>232</v>
      </c>
      <c r="AU32" s="4">
        <v>1</v>
      </c>
      <c r="AV32" s="4">
        <v>1</v>
      </c>
      <c r="AW32" s="4" t="s">
        <v>232</v>
      </c>
      <c r="AX32" s="4" t="s">
        <v>232</v>
      </c>
      <c r="AY32" s="4">
        <v>2</v>
      </c>
      <c r="AZ32" s="4">
        <v>1</v>
      </c>
      <c r="BA32" s="4">
        <v>2</v>
      </c>
      <c r="BB32" s="4" t="s">
        <v>232</v>
      </c>
      <c r="BC32" s="4" t="s">
        <v>232</v>
      </c>
      <c r="BD32" s="4">
        <v>1</v>
      </c>
      <c r="BE32" s="4">
        <v>2</v>
      </c>
      <c r="BF32" s="4">
        <v>2</v>
      </c>
      <c r="BG32" s="4">
        <v>2</v>
      </c>
      <c r="BH32" s="4">
        <v>1</v>
      </c>
      <c r="BI32" s="4">
        <v>1</v>
      </c>
      <c r="BJ32" s="4">
        <v>2</v>
      </c>
      <c r="BK32" s="4">
        <v>1</v>
      </c>
      <c r="BL32" s="4">
        <v>2</v>
      </c>
      <c r="BM32" s="4">
        <v>3</v>
      </c>
      <c r="BN32" s="4">
        <v>1</v>
      </c>
      <c r="BO32" s="4">
        <v>1</v>
      </c>
      <c r="BP32" s="4">
        <v>1</v>
      </c>
      <c r="BQ32" s="4">
        <v>1</v>
      </c>
      <c r="BR32" s="4">
        <v>1</v>
      </c>
      <c r="BS32" s="4">
        <v>2</v>
      </c>
      <c r="BT32" s="4">
        <v>2</v>
      </c>
      <c r="BU32" s="4">
        <v>1</v>
      </c>
      <c r="BV32" s="4">
        <v>1</v>
      </c>
      <c r="BW32" s="4" t="s">
        <v>232</v>
      </c>
      <c r="BX32" s="4">
        <v>2</v>
      </c>
      <c r="BY32" s="4">
        <v>2</v>
      </c>
      <c r="BZ32" s="4">
        <v>1</v>
      </c>
      <c r="CA32" s="4">
        <v>1</v>
      </c>
      <c r="CB32" s="4">
        <v>3</v>
      </c>
      <c r="CC32" s="4">
        <v>1</v>
      </c>
      <c r="CD32" s="4" t="s">
        <v>232</v>
      </c>
      <c r="CE32" s="4"/>
      <c r="CF32" s="4">
        <v>2</v>
      </c>
      <c r="CG32" s="4">
        <v>1</v>
      </c>
      <c r="CH32" s="4">
        <v>1</v>
      </c>
      <c r="CI32" s="4">
        <v>1</v>
      </c>
      <c r="CJ32" s="4">
        <v>1</v>
      </c>
      <c r="CK32" s="4">
        <v>1</v>
      </c>
      <c r="CL32" s="4">
        <v>2</v>
      </c>
      <c r="CM32" s="4">
        <v>1</v>
      </c>
      <c r="CN32" s="4">
        <v>1</v>
      </c>
      <c r="CO32" s="4">
        <v>1</v>
      </c>
      <c r="CP32" s="4">
        <v>1</v>
      </c>
      <c r="CQ32" s="4">
        <v>2</v>
      </c>
      <c r="CR32" s="4">
        <v>2</v>
      </c>
      <c r="CS32" s="4">
        <v>1</v>
      </c>
      <c r="CT32" s="4">
        <v>1</v>
      </c>
      <c r="CU32" s="4">
        <v>3</v>
      </c>
      <c r="CV32" s="4">
        <v>1</v>
      </c>
      <c r="CW32" s="4">
        <v>2</v>
      </c>
      <c r="CX32" s="4">
        <v>1</v>
      </c>
      <c r="CY32" s="4" t="s">
        <v>232</v>
      </c>
      <c r="CZ32" s="4">
        <v>1</v>
      </c>
      <c r="DA32" s="4" t="s">
        <v>232</v>
      </c>
      <c r="DB32" s="4">
        <v>1</v>
      </c>
      <c r="DC32" s="4">
        <v>3</v>
      </c>
      <c r="DD32" s="4">
        <v>1</v>
      </c>
      <c r="DE32" s="4">
        <v>1</v>
      </c>
      <c r="DF32" s="4">
        <v>2</v>
      </c>
      <c r="DG32" s="4"/>
      <c r="DH32" s="4">
        <v>1</v>
      </c>
      <c r="DI32" s="4">
        <v>1</v>
      </c>
      <c r="DJ32" s="4">
        <v>1</v>
      </c>
      <c r="DK32" s="4">
        <v>3</v>
      </c>
      <c r="DL32" s="4">
        <v>2</v>
      </c>
      <c r="DM32" s="4">
        <v>1</v>
      </c>
      <c r="DN32" s="4">
        <v>2</v>
      </c>
      <c r="DO32" s="4">
        <v>2</v>
      </c>
      <c r="DP32" s="4" t="s">
        <v>232</v>
      </c>
      <c r="DQ32" s="4">
        <v>2</v>
      </c>
      <c r="DR32" s="4" t="s">
        <v>232</v>
      </c>
      <c r="DS32" s="4">
        <v>2</v>
      </c>
      <c r="DT32" s="4">
        <v>2</v>
      </c>
      <c r="DU32" s="4">
        <v>2</v>
      </c>
      <c r="DV32" s="4">
        <v>0</v>
      </c>
      <c r="DW32" s="12" t="s">
        <v>232</v>
      </c>
      <c r="DX32" s="12" t="s">
        <v>232</v>
      </c>
      <c r="DY32" s="12">
        <v>2</v>
      </c>
      <c r="DZ32" s="12">
        <v>2</v>
      </c>
      <c r="EA32" s="12">
        <v>2</v>
      </c>
      <c r="EB32" s="12">
        <v>1</v>
      </c>
      <c r="EC32" s="12">
        <v>1</v>
      </c>
      <c r="ED32" s="12">
        <v>1</v>
      </c>
      <c r="EE32" s="12">
        <v>5</v>
      </c>
      <c r="EF32" s="12">
        <v>1</v>
      </c>
      <c r="EG32" s="12">
        <v>2</v>
      </c>
      <c r="EH32" s="12">
        <v>1</v>
      </c>
      <c r="EI32" s="12">
        <v>2</v>
      </c>
      <c r="EJ32" s="12">
        <v>1</v>
      </c>
      <c r="EK32" s="12">
        <v>1</v>
      </c>
      <c r="EL32" s="12">
        <v>1</v>
      </c>
      <c r="EM32" s="12">
        <v>1</v>
      </c>
      <c r="EN32" s="12">
        <v>1</v>
      </c>
      <c r="EO32" s="12" t="s">
        <v>232</v>
      </c>
      <c r="EP32" s="12" t="s">
        <v>232</v>
      </c>
      <c r="EQ32" s="12">
        <v>2</v>
      </c>
      <c r="ER32" s="12">
        <v>2</v>
      </c>
      <c r="ES32" s="12">
        <v>1</v>
      </c>
      <c r="ET32" s="12">
        <v>1</v>
      </c>
      <c r="EU32" s="12">
        <v>3</v>
      </c>
      <c r="EV32" s="12">
        <v>1</v>
      </c>
      <c r="EW32" s="12">
        <v>1</v>
      </c>
      <c r="EX32" s="12">
        <v>3</v>
      </c>
      <c r="EY32" s="12">
        <v>1</v>
      </c>
      <c r="EZ32" s="12">
        <v>3</v>
      </c>
      <c r="FA32" s="12" t="s">
        <v>232</v>
      </c>
      <c r="FB32" s="12">
        <v>1</v>
      </c>
      <c r="FC32" s="12" t="s">
        <v>232</v>
      </c>
      <c r="FD32" s="12">
        <v>2</v>
      </c>
      <c r="FE32" s="12">
        <v>1</v>
      </c>
      <c r="FF32" s="12">
        <v>2</v>
      </c>
      <c r="FG32" s="14">
        <f t="shared" si="42"/>
        <v>1.5289855072463767</v>
      </c>
      <c r="FH32">
        <f t="shared" si="43"/>
        <v>77</v>
      </c>
      <c r="FI32">
        <f t="shared" si="44"/>
        <v>48</v>
      </c>
      <c r="FJ32">
        <f t="shared" si="45"/>
        <v>11</v>
      </c>
      <c r="FK32">
        <f t="shared" si="46"/>
        <v>0</v>
      </c>
      <c r="FL32">
        <f t="shared" si="47"/>
        <v>21</v>
      </c>
      <c r="FN32" s="20">
        <f t="shared" si="48"/>
        <v>0.49044585987261147</v>
      </c>
      <c r="FO32" s="20">
        <f t="shared" si="49"/>
        <v>0.30573248407643311</v>
      </c>
      <c r="FP32" s="20">
        <f t="shared" si="50"/>
        <v>7.0063694267515922E-2</v>
      </c>
      <c r="FQ32" s="20">
        <f t="shared" si="51"/>
        <v>0</v>
      </c>
      <c r="FR32" s="20">
        <f t="shared" si="52"/>
        <v>0.13375796178343949</v>
      </c>
      <c r="FT32" s="20">
        <f t="shared" si="53"/>
        <v>0.79617834394904463</v>
      </c>
      <c r="FU32" s="20">
        <f t="shared" si="54"/>
        <v>7.0063694267515922E-2</v>
      </c>
      <c r="FV32" s="20">
        <f t="shared" si="55"/>
        <v>0.13375796178343949</v>
      </c>
    </row>
    <row r="33" spans="1:178" ht="19" thickBot="1" x14ac:dyDescent="0.4">
      <c r="A33" s="2" t="s">
        <v>71</v>
      </c>
      <c r="AF33" s="11"/>
      <c r="BV33" s="11"/>
      <c r="BX33" s="11"/>
      <c r="EY33" t="s">
        <v>253</v>
      </c>
    </row>
    <row r="34" spans="1:178" ht="15" thickBot="1" x14ac:dyDescent="0.4">
      <c r="A34" s="5" t="s">
        <v>26</v>
      </c>
      <c r="B34" s="4">
        <v>2</v>
      </c>
      <c r="C34" s="4">
        <v>3</v>
      </c>
      <c r="D34" s="4">
        <v>3</v>
      </c>
      <c r="E34" s="4" t="s">
        <v>232</v>
      </c>
      <c r="F34" s="4">
        <v>2</v>
      </c>
      <c r="G34" s="4">
        <v>1</v>
      </c>
      <c r="H34" s="4">
        <v>3</v>
      </c>
      <c r="I34" s="4">
        <v>2</v>
      </c>
      <c r="J34" s="4">
        <v>1</v>
      </c>
      <c r="K34" s="4" t="s">
        <v>232</v>
      </c>
      <c r="L34" s="4" t="s">
        <v>232</v>
      </c>
      <c r="M34" s="4">
        <v>1</v>
      </c>
      <c r="N34" s="4">
        <v>2</v>
      </c>
      <c r="O34" s="4" t="s">
        <v>232</v>
      </c>
      <c r="P34" s="4">
        <v>2</v>
      </c>
      <c r="Q34" s="4">
        <v>1</v>
      </c>
      <c r="R34" s="4">
        <v>3</v>
      </c>
      <c r="S34" s="4">
        <v>3</v>
      </c>
      <c r="T34" s="4">
        <v>1</v>
      </c>
      <c r="U34" s="4">
        <v>1</v>
      </c>
      <c r="V34" s="4">
        <v>4</v>
      </c>
      <c r="W34" s="4">
        <v>2</v>
      </c>
      <c r="X34" s="4">
        <v>2</v>
      </c>
      <c r="Y34" s="4">
        <v>1</v>
      </c>
      <c r="Z34" s="4">
        <v>3</v>
      </c>
      <c r="AA34" s="4">
        <v>2</v>
      </c>
      <c r="AB34" s="4">
        <v>1</v>
      </c>
      <c r="AC34" s="4">
        <v>4</v>
      </c>
      <c r="AD34" s="4">
        <v>3</v>
      </c>
      <c r="AE34" s="4">
        <v>4</v>
      </c>
      <c r="AF34" s="4">
        <v>2</v>
      </c>
      <c r="AG34" s="4">
        <v>4</v>
      </c>
      <c r="AH34" s="4" t="s">
        <v>232</v>
      </c>
      <c r="AI34" s="4">
        <v>4</v>
      </c>
      <c r="AJ34" s="4">
        <v>2</v>
      </c>
      <c r="AK34" s="4">
        <v>3</v>
      </c>
      <c r="AL34" s="4">
        <v>1</v>
      </c>
      <c r="AM34" s="4">
        <v>2</v>
      </c>
      <c r="AN34" s="4">
        <v>3</v>
      </c>
      <c r="AO34" s="4">
        <v>4</v>
      </c>
      <c r="AP34" s="4">
        <v>4</v>
      </c>
      <c r="AQ34" s="4">
        <v>3</v>
      </c>
      <c r="AR34" s="4" t="s">
        <v>232</v>
      </c>
      <c r="AS34" s="4">
        <v>4</v>
      </c>
      <c r="AT34" s="4">
        <v>2</v>
      </c>
      <c r="AU34" s="4">
        <v>3</v>
      </c>
      <c r="AV34" s="4">
        <v>1</v>
      </c>
      <c r="AW34" s="4">
        <v>1</v>
      </c>
      <c r="AX34" s="4">
        <v>1</v>
      </c>
      <c r="AY34" s="4">
        <v>2</v>
      </c>
      <c r="AZ34" s="4">
        <v>1</v>
      </c>
      <c r="BA34" s="4" t="s">
        <v>232</v>
      </c>
      <c r="BB34" s="4">
        <v>2</v>
      </c>
      <c r="BC34" s="4">
        <v>4</v>
      </c>
      <c r="BD34" s="4">
        <v>1</v>
      </c>
      <c r="BE34" s="4">
        <v>3</v>
      </c>
      <c r="BF34" s="4">
        <v>3</v>
      </c>
      <c r="BG34" s="4">
        <v>3</v>
      </c>
      <c r="BH34" s="4">
        <v>3</v>
      </c>
      <c r="BI34" s="4">
        <v>2</v>
      </c>
      <c r="BJ34" s="4">
        <v>4</v>
      </c>
      <c r="BK34" s="4">
        <v>3</v>
      </c>
      <c r="BL34" s="4">
        <v>2</v>
      </c>
      <c r="BM34" s="4" t="s">
        <v>232</v>
      </c>
      <c r="BN34" s="4">
        <v>3</v>
      </c>
      <c r="BO34" s="4">
        <v>1</v>
      </c>
      <c r="BP34" s="4">
        <v>3</v>
      </c>
      <c r="BQ34" s="4">
        <v>3</v>
      </c>
      <c r="BR34" s="4">
        <v>3</v>
      </c>
      <c r="BS34" s="4">
        <v>3</v>
      </c>
      <c r="BT34" s="4">
        <v>3</v>
      </c>
      <c r="BU34" s="4" t="s">
        <v>232</v>
      </c>
      <c r="BV34" s="4">
        <v>1</v>
      </c>
      <c r="BW34" s="4">
        <v>4</v>
      </c>
      <c r="BX34" s="4">
        <v>4</v>
      </c>
      <c r="BY34" s="4">
        <v>2</v>
      </c>
      <c r="BZ34" s="4">
        <v>3</v>
      </c>
      <c r="CA34" s="4">
        <v>3</v>
      </c>
      <c r="CB34" s="4">
        <v>3</v>
      </c>
      <c r="CC34" s="4">
        <v>1</v>
      </c>
      <c r="CD34" s="4" t="s">
        <v>232</v>
      </c>
      <c r="CE34" s="4">
        <v>1</v>
      </c>
      <c r="CF34" s="4" t="s">
        <v>232</v>
      </c>
      <c r="CG34" s="4">
        <v>2</v>
      </c>
      <c r="CH34" s="4">
        <v>3</v>
      </c>
      <c r="CI34" s="4">
        <v>1</v>
      </c>
      <c r="CJ34" s="4">
        <v>1</v>
      </c>
      <c r="CK34" s="4">
        <v>1</v>
      </c>
      <c r="CL34" s="4">
        <v>2</v>
      </c>
      <c r="CM34" s="4">
        <v>2</v>
      </c>
      <c r="CN34" s="4">
        <v>3</v>
      </c>
      <c r="CO34" s="4">
        <v>1</v>
      </c>
      <c r="CP34" s="4">
        <v>1</v>
      </c>
      <c r="CQ34" s="4">
        <v>4</v>
      </c>
      <c r="CR34" s="4">
        <v>2</v>
      </c>
      <c r="CS34" s="4">
        <v>3</v>
      </c>
      <c r="CT34" s="4" t="s">
        <v>232</v>
      </c>
      <c r="CU34" s="4">
        <v>2</v>
      </c>
      <c r="CV34" s="4">
        <v>2</v>
      </c>
      <c r="CW34" s="4" t="s">
        <v>232</v>
      </c>
      <c r="CX34" s="4">
        <v>4</v>
      </c>
      <c r="CY34" s="4" t="s">
        <v>232</v>
      </c>
      <c r="CZ34" s="4">
        <v>2</v>
      </c>
      <c r="DA34" s="4" t="s">
        <v>232</v>
      </c>
      <c r="DB34" s="4">
        <v>3</v>
      </c>
      <c r="DC34" s="4">
        <v>1</v>
      </c>
      <c r="DD34" s="4">
        <v>4</v>
      </c>
      <c r="DE34" s="4" t="s">
        <v>232</v>
      </c>
      <c r="DF34" s="4">
        <v>2</v>
      </c>
      <c r="DG34" s="4"/>
      <c r="DH34" s="4">
        <v>4</v>
      </c>
      <c r="DI34" s="4">
        <v>2</v>
      </c>
      <c r="DJ34" s="4">
        <v>3</v>
      </c>
      <c r="DK34" s="4">
        <v>3</v>
      </c>
      <c r="DL34" s="4">
        <v>1</v>
      </c>
      <c r="DM34" s="4">
        <v>4</v>
      </c>
      <c r="DN34" s="4">
        <v>3</v>
      </c>
      <c r="DO34" s="4">
        <v>2</v>
      </c>
      <c r="DP34" s="4">
        <v>3</v>
      </c>
      <c r="DQ34" s="4">
        <v>3</v>
      </c>
      <c r="DR34" s="4">
        <v>2</v>
      </c>
      <c r="DS34" s="4">
        <v>2</v>
      </c>
      <c r="DT34" s="4">
        <v>2</v>
      </c>
      <c r="DU34" s="4">
        <v>3</v>
      </c>
      <c r="DV34" s="4">
        <v>4</v>
      </c>
      <c r="DW34" s="12">
        <v>4</v>
      </c>
      <c r="DX34" s="12" t="s">
        <v>232</v>
      </c>
      <c r="DY34" s="12">
        <v>4</v>
      </c>
      <c r="DZ34" s="12">
        <v>2</v>
      </c>
      <c r="EA34" s="12">
        <v>3</v>
      </c>
      <c r="EB34" s="12">
        <v>2</v>
      </c>
      <c r="EC34" s="12">
        <v>2</v>
      </c>
      <c r="ED34" s="12">
        <v>3</v>
      </c>
      <c r="EE34" s="12">
        <v>3</v>
      </c>
      <c r="EF34" s="12">
        <v>2</v>
      </c>
      <c r="EG34" s="12">
        <v>2</v>
      </c>
      <c r="EH34" s="12">
        <v>2</v>
      </c>
      <c r="EI34" s="12">
        <v>3</v>
      </c>
      <c r="EJ34" s="12">
        <v>4</v>
      </c>
      <c r="EK34" s="12">
        <v>4</v>
      </c>
      <c r="EL34" s="12">
        <v>4</v>
      </c>
      <c r="EM34" s="12">
        <v>3</v>
      </c>
      <c r="EN34" s="12">
        <v>4</v>
      </c>
      <c r="EO34" s="12">
        <v>3</v>
      </c>
      <c r="EP34" s="12">
        <v>3</v>
      </c>
      <c r="EQ34" s="12">
        <v>2</v>
      </c>
      <c r="ER34" s="12">
        <v>3</v>
      </c>
      <c r="ES34" s="12">
        <v>2</v>
      </c>
      <c r="ET34" s="12">
        <v>3</v>
      </c>
      <c r="EU34" s="12" t="s">
        <v>232</v>
      </c>
      <c r="EV34" s="12">
        <v>2</v>
      </c>
      <c r="EW34" s="12">
        <v>3</v>
      </c>
      <c r="EX34" s="12">
        <v>4</v>
      </c>
      <c r="EY34" s="12">
        <v>2</v>
      </c>
      <c r="EZ34" s="12">
        <v>3</v>
      </c>
      <c r="FA34" s="12">
        <v>2</v>
      </c>
      <c r="FB34" s="12">
        <v>3</v>
      </c>
      <c r="FC34" s="12">
        <v>4</v>
      </c>
      <c r="FD34" s="12">
        <v>2</v>
      </c>
      <c r="FE34" s="12">
        <v>1</v>
      </c>
      <c r="FF34" s="12">
        <v>3</v>
      </c>
      <c r="FG34" s="14">
        <f t="shared" si="42"/>
        <v>2.5211267605633805</v>
      </c>
      <c r="FH34">
        <f t="shared" ref="FH34:FH40" si="56">COUNTIF(B34:FF34, 1)</f>
        <v>26</v>
      </c>
      <c r="FI34">
        <f t="shared" ref="FI34:FI40" si="57">COUNTIF(B34:FF34, 2)</f>
        <v>42</v>
      </c>
      <c r="FJ34">
        <f t="shared" ref="FJ34:FJ40" si="58">COUNTIF(B34:FF34,3)</f>
        <v>48</v>
      </c>
      <c r="FK34">
        <f t="shared" ref="FK34:FK40" si="59">COUNTIF(B34:FF34, 4)</f>
        <v>26</v>
      </c>
      <c r="FL34">
        <f t="shared" ref="FL34:FL40" si="60">COUNTIF(B34:FF34, "N")</f>
        <v>18</v>
      </c>
      <c r="FN34" s="20">
        <f t="shared" ref="FN34:FN40" si="61">FH34/SUM($FH34:$FL34)</f>
        <v>0.16250000000000001</v>
      </c>
      <c r="FO34" s="20">
        <f t="shared" ref="FO34:FO40" si="62">FI34/SUM($FH34:$FL34)</f>
        <v>0.26250000000000001</v>
      </c>
      <c r="FP34" s="20">
        <f t="shared" ref="FP34:FP40" si="63">FJ34/SUM($FH34:$FL34)</f>
        <v>0.3</v>
      </c>
      <c r="FQ34" s="20">
        <f t="shared" ref="FQ34:FQ40" si="64">FK34/SUM($FH34:$FL34)</f>
        <v>0.16250000000000001</v>
      </c>
      <c r="FR34" s="20">
        <f t="shared" ref="FR34:FR40" si="65">FL34/SUM($FH34:$FL34)</f>
        <v>0.1125</v>
      </c>
      <c r="FT34" s="20">
        <f t="shared" ref="FT34:FT40" si="66">SUM(FH34:FI34)/SUM($FH34:$FL34)</f>
        <v>0.42499999999999999</v>
      </c>
      <c r="FU34" s="20">
        <f t="shared" ref="FU34:FU40" si="67">SUM(FJ34:FK34)/SUM($FH34:$FL34)</f>
        <v>0.46250000000000002</v>
      </c>
      <c r="FV34" s="20">
        <f t="shared" ref="FV34:FV40" si="68">FL34/SUM(FH34:FL34)</f>
        <v>0.1125</v>
      </c>
    </row>
    <row r="35" spans="1:178" ht="15" thickBot="1" x14ac:dyDescent="0.4">
      <c r="A35" s="1" t="s">
        <v>27</v>
      </c>
      <c r="B35" s="4">
        <v>3</v>
      </c>
      <c r="C35" s="4">
        <v>3</v>
      </c>
      <c r="D35" s="4">
        <v>3</v>
      </c>
      <c r="E35" s="4">
        <v>4</v>
      </c>
      <c r="F35" s="4">
        <v>2</v>
      </c>
      <c r="G35" s="4">
        <v>3</v>
      </c>
      <c r="H35" s="4">
        <v>3</v>
      </c>
      <c r="I35" s="4">
        <v>3</v>
      </c>
      <c r="J35" s="4">
        <v>3</v>
      </c>
      <c r="K35" s="4">
        <v>4</v>
      </c>
      <c r="L35" s="4">
        <v>4</v>
      </c>
      <c r="M35" s="4">
        <v>4</v>
      </c>
      <c r="N35" s="4" t="s">
        <v>232</v>
      </c>
      <c r="O35" s="4">
        <v>3</v>
      </c>
      <c r="P35" s="4">
        <v>3</v>
      </c>
      <c r="Q35" s="4">
        <v>4</v>
      </c>
      <c r="R35" s="4">
        <v>3</v>
      </c>
      <c r="S35" s="4">
        <v>3</v>
      </c>
      <c r="T35" s="4">
        <v>2</v>
      </c>
      <c r="U35" s="4">
        <v>3</v>
      </c>
      <c r="V35" s="4">
        <v>4</v>
      </c>
      <c r="W35" s="4">
        <v>3</v>
      </c>
      <c r="X35" s="4">
        <v>4</v>
      </c>
      <c r="Y35" s="4">
        <v>1</v>
      </c>
      <c r="Z35" s="4">
        <v>3</v>
      </c>
      <c r="AA35" s="4">
        <v>4</v>
      </c>
      <c r="AB35" s="4">
        <v>3</v>
      </c>
      <c r="AC35" s="4">
        <v>3</v>
      </c>
      <c r="AD35" s="4">
        <v>4</v>
      </c>
      <c r="AE35" s="4">
        <v>4</v>
      </c>
      <c r="AF35" s="4">
        <v>4</v>
      </c>
      <c r="AG35" s="4">
        <v>4</v>
      </c>
      <c r="AH35" s="4">
        <v>4</v>
      </c>
      <c r="AI35" s="4">
        <v>4</v>
      </c>
      <c r="AJ35" s="4" t="s">
        <v>232</v>
      </c>
      <c r="AK35" s="4">
        <v>2</v>
      </c>
      <c r="AL35" s="4">
        <v>1</v>
      </c>
      <c r="AM35" s="4">
        <v>3</v>
      </c>
      <c r="AN35" s="4">
        <v>4</v>
      </c>
      <c r="AO35" s="4">
        <v>3</v>
      </c>
      <c r="AP35" s="4">
        <v>3</v>
      </c>
      <c r="AQ35" s="4">
        <v>2</v>
      </c>
      <c r="AR35" s="4">
        <v>4</v>
      </c>
      <c r="AS35" s="4">
        <v>3</v>
      </c>
      <c r="AT35" s="4">
        <v>4</v>
      </c>
      <c r="AU35" s="4">
        <v>4</v>
      </c>
      <c r="AV35" s="4" t="s">
        <v>232</v>
      </c>
      <c r="AW35" s="4">
        <v>4</v>
      </c>
      <c r="AX35" s="4">
        <v>3</v>
      </c>
      <c r="AY35" s="4">
        <v>4</v>
      </c>
      <c r="AZ35" s="4">
        <v>3</v>
      </c>
      <c r="BA35" s="4">
        <v>1</v>
      </c>
      <c r="BB35" s="4">
        <v>3</v>
      </c>
      <c r="BC35" s="4">
        <v>3</v>
      </c>
      <c r="BD35" s="4">
        <v>4</v>
      </c>
      <c r="BE35" s="4">
        <v>2</v>
      </c>
      <c r="BF35" s="4" t="s">
        <v>232</v>
      </c>
      <c r="BG35" s="4" t="s">
        <v>232</v>
      </c>
      <c r="BH35" s="4">
        <v>4</v>
      </c>
      <c r="BI35" s="4">
        <v>4</v>
      </c>
      <c r="BJ35" s="4">
        <v>4</v>
      </c>
      <c r="BK35" s="4">
        <v>3</v>
      </c>
      <c r="BL35" s="4">
        <v>4</v>
      </c>
      <c r="BM35" s="4" t="s">
        <v>232</v>
      </c>
      <c r="BN35" s="4">
        <v>2</v>
      </c>
      <c r="BO35" s="4">
        <v>4</v>
      </c>
      <c r="BP35" s="4">
        <v>4</v>
      </c>
      <c r="BQ35" s="4">
        <v>1</v>
      </c>
      <c r="BR35" s="4">
        <v>2</v>
      </c>
      <c r="BS35" s="4">
        <v>3</v>
      </c>
      <c r="BT35" s="4">
        <v>3</v>
      </c>
      <c r="BU35" s="4">
        <v>4</v>
      </c>
      <c r="BV35" s="4">
        <v>3</v>
      </c>
      <c r="BW35" s="4">
        <v>2</v>
      </c>
      <c r="BX35" s="4">
        <v>2</v>
      </c>
      <c r="BY35" s="4">
        <v>3</v>
      </c>
      <c r="BZ35" s="4">
        <v>2</v>
      </c>
      <c r="CA35" s="4">
        <v>4</v>
      </c>
      <c r="CB35" s="4">
        <v>2</v>
      </c>
      <c r="CC35" s="4">
        <v>3</v>
      </c>
      <c r="CD35" s="4">
        <v>4</v>
      </c>
      <c r="CE35" s="4">
        <v>1</v>
      </c>
      <c r="CF35" s="4">
        <v>3</v>
      </c>
      <c r="CG35" s="4">
        <v>4</v>
      </c>
      <c r="CH35" s="4" t="s">
        <v>232</v>
      </c>
      <c r="CI35" s="4">
        <v>3</v>
      </c>
      <c r="CJ35" s="4">
        <v>4</v>
      </c>
      <c r="CK35" s="4">
        <v>3</v>
      </c>
      <c r="CL35" s="4">
        <v>4</v>
      </c>
      <c r="CM35" s="4">
        <v>1</v>
      </c>
      <c r="CN35" s="4">
        <v>1</v>
      </c>
      <c r="CO35" s="4">
        <v>3</v>
      </c>
      <c r="CP35" s="4">
        <v>4</v>
      </c>
      <c r="CQ35" s="4">
        <v>4</v>
      </c>
      <c r="CR35" s="4">
        <v>4</v>
      </c>
      <c r="CS35" s="4">
        <v>4</v>
      </c>
      <c r="CT35" s="4">
        <v>4</v>
      </c>
      <c r="CU35" s="4">
        <v>2</v>
      </c>
      <c r="CV35" s="4">
        <v>3</v>
      </c>
      <c r="CW35" s="4" t="s">
        <v>232</v>
      </c>
      <c r="CX35" s="4">
        <v>3</v>
      </c>
      <c r="CY35" s="4" t="s">
        <v>232</v>
      </c>
      <c r="CZ35" s="4">
        <v>2</v>
      </c>
      <c r="DA35" s="4" t="s">
        <v>232</v>
      </c>
      <c r="DB35" s="4">
        <v>3</v>
      </c>
      <c r="DC35" s="4">
        <v>2</v>
      </c>
      <c r="DD35" s="4">
        <v>2</v>
      </c>
      <c r="DE35" s="4">
        <v>4</v>
      </c>
      <c r="DF35" s="4">
        <v>2</v>
      </c>
      <c r="DG35" s="4"/>
      <c r="DH35" s="4" t="s">
        <v>232</v>
      </c>
      <c r="DI35" s="4">
        <v>2</v>
      </c>
      <c r="DJ35" s="4">
        <v>3</v>
      </c>
      <c r="DK35" s="4">
        <v>2</v>
      </c>
      <c r="DL35" s="4">
        <v>3</v>
      </c>
      <c r="DM35" s="4">
        <v>1</v>
      </c>
      <c r="DN35" s="4">
        <v>4</v>
      </c>
      <c r="DO35" s="4">
        <v>4</v>
      </c>
      <c r="DP35" s="4">
        <v>4</v>
      </c>
      <c r="DQ35" s="4" t="s">
        <v>232</v>
      </c>
      <c r="DR35" s="4" t="s">
        <v>232</v>
      </c>
      <c r="DS35" s="4">
        <v>2</v>
      </c>
      <c r="DT35" s="4">
        <v>2</v>
      </c>
      <c r="DU35" s="4">
        <v>3</v>
      </c>
      <c r="DV35" s="4">
        <v>3</v>
      </c>
      <c r="DW35" s="12">
        <v>3</v>
      </c>
      <c r="DX35" s="12">
        <v>1</v>
      </c>
      <c r="DY35" s="12">
        <v>4</v>
      </c>
      <c r="DZ35" s="12">
        <v>4</v>
      </c>
      <c r="EA35" s="12">
        <v>0</v>
      </c>
      <c r="EB35" s="12">
        <v>1</v>
      </c>
      <c r="EC35" s="12">
        <v>3</v>
      </c>
      <c r="ED35" s="12">
        <v>0</v>
      </c>
      <c r="EE35" s="12">
        <v>5</v>
      </c>
      <c r="EF35" s="12">
        <v>3</v>
      </c>
      <c r="EG35" s="12">
        <v>3</v>
      </c>
      <c r="EH35" s="12">
        <v>3</v>
      </c>
      <c r="EI35" s="12">
        <v>3</v>
      </c>
      <c r="EJ35" s="12">
        <v>2</v>
      </c>
      <c r="EK35" s="12">
        <v>3</v>
      </c>
      <c r="EL35" s="12">
        <v>3</v>
      </c>
      <c r="EM35" s="12">
        <v>3</v>
      </c>
      <c r="EN35" s="12">
        <v>2</v>
      </c>
      <c r="EO35" s="12">
        <v>3</v>
      </c>
      <c r="EP35" s="12">
        <v>3</v>
      </c>
      <c r="EQ35" s="12">
        <v>4</v>
      </c>
      <c r="ER35" s="12">
        <v>3</v>
      </c>
      <c r="ES35" s="12">
        <v>3</v>
      </c>
      <c r="ET35" s="12">
        <v>3</v>
      </c>
      <c r="EU35" s="12" t="s">
        <v>232</v>
      </c>
      <c r="EV35" s="12">
        <v>3</v>
      </c>
      <c r="EW35" s="12">
        <v>1</v>
      </c>
      <c r="EX35" s="12">
        <v>2</v>
      </c>
      <c r="EY35" s="12">
        <v>2</v>
      </c>
      <c r="EZ35" s="12">
        <v>3</v>
      </c>
      <c r="FA35" s="12">
        <v>4</v>
      </c>
      <c r="FB35" s="12">
        <v>2</v>
      </c>
      <c r="FC35" s="12">
        <v>3</v>
      </c>
      <c r="FD35" s="12">
        <v>3</v>
      </c>
      <c r="FE35" s="12">
        <v>4</v>
      </c>
      <c r="FF35" s="12">
        <v>4</v>
      </c>
      <c r="FG35" s="14">
        <f t="shared" si="42"/>
        <v>2.9794520547945207</v>
      </c>
      <c r="FH35">
        <f t="shared" si="56"/>
        <v>11</v>
      </c>
      <c r="FI35">
        <f t="shared" si="57"/>
        <v>25</v>
      </c>
      <c r="FJ35">
        <f t="shared" si="58"/>
        <v>59</v>
      </c>
      <c r="FK35">
        <f t="shared" si="59"/>
        <v>48</v>
      </c>
      <c r="FL35">
        <f t="shared" si="60"/>
        <v>14</v>
      </c>
      <c r="FN35" s="20">
        <f t="shared" si="61"/>
        <v>7.0063694267515922E-2</v>
      </c>
      <c r="FO35" s="20">
        <f t="shared" si="62"/>
        <v>0.15923566878980891</v>
      </c>
      <c r="FP35" s="20">
        <f t="shared" si="63"/>
        <v>0.37579617834394907</v>
      </c>
      <c r="FQ35" s="20">
        <f t="shared" si="64"/>
        <v>0.30573248407643311</v>
      </c>
      <c r="FR35" s="20">
        <f t="shared" si="65"/>
        <v>8.9171974522292988E-2</v>
      </c>
      <c r="FT35" s="20">
        <f t="shared" si="66"/>
        <v>0.22929936305732485</v>
      </c>
      <c r="FU35" s="20">
        <f t="shared" si="67"/>
        <v>0.68152866242038213</v>
      </c>
      <c r="FV35" s="20">
        <f t="shared" si="68"/>
        <v>8.9171974522292988E-2</v>
      </c>
    </row>
    <row r="36" spans="1:178" ht="15" thickBot="1" x14ac:dyDescent="0.4">
      <c r="A36" s="1" t="s">
        <v>28</v>
      </c>
      <c r="B36" s="4">
        <v>4</v>
      </c>
      <c r="C36" s="4">
        <v>2</v>
      </c>
      <c r="D36" s="4">
        <v>3</v>
      </c>
      <c r="E36" s="4">
        <v>4</v>
      </c>
      <c r="F36" s="4">
        <v>2</v>
      </c>
      <c r="G36" s="4">
        <v>4</v>
      </c>
      <c r="H36" s="4">
        <v>3</v>
      </c>
      <c r="I36" s="4">
        <v>3</v>
      </c>
      <c r="J36" s="4">
        <v>3</v>
      </c>
      <c r="K36" s="4">
        <v>4</v>
      </c>
      <c r="L36" s="4">
        <v>4</v>
      </c>
      <c r="M36" s="4">
        <v>4</v>
      </c>
      <c r="N36" s="4">
        <v>2</v>
      </c>
      <c r="O36" s="4">
        <v>3</v>
      </c>
      <c r="P36" s="4">
        <v>4</v>
      </c>
      <c r="Q36" s="4">
        <v>4</v>
      </c>
      <c r="R36" s="4">
        <v>4</v>
      </c>
      <c r="S36" s="4">
        <v>4</v>
      </c>
      <c r="T36" s="4">
        <v>3</v>
      </c>
      <c r="U36" s="4">
        <v>3</v>
      </c>
      <c r="V36" s="4" t="s">
        <v>232</v>
      </c>
      <c r="W36" s="4">
        <v>3</v>
      </c>
      <c r="X36" s="4">
        <v>4</v>
      </c>
      <c r="Y36" s="4">
        <v>1</v>
      </c>
      <c r="Z36" s="4">
        <v>3</v>
      </c>
      <c r="AA36" s="4">
        <v>4</v>
      </c>
      <c r="AB36" s="4">
        <v>4</v>
      </c>
      <c r="AC36" s="4">
        <v>4</v>
      </c>
      <c r="AD36" s="4">
        <v>4</v>
      </c>
      <c r="AE36" s="4">
        <v>4</v>
      </c>
      <c r="AF36" s="4">
        <v>4</v>
      </c>
      <c r="AG36" s="4">
        <v>4</v>
      </c>
      <c r="AH36" s="4">
        <v>4</v>
      </c>
      <c r="AI36" s="4">
        <v>4</v>
      </c>
      <c r="AJ36" s="4" t="s">
        <v>232</v>
      </c>
      <c r="AK36" s="4">
        <v>3</v>
      </c>
      <c r="AL36" s="4">
        <v>1</v>
      </c>
      <c r="AM36" s="4">
        <v>3</v>
      </c>
      <c r="AN36" s="4">
        <v>4</v>
      </c>
      <c r="AO36" s="4">
        <v>3</v>
      </c>
      <c r="AP36" s="4">
        <v>3</v>
      </c>
      <c r="AQ36" s="4">
        <v>4</v>
      </c>
      <c r="AR36" s="4">
        <v>4</v>
      </c>
      <c r="AS36" s="4">
        <v>3</v>
      </c>
      <c r="AT36" s="4">
        <v>4</v>
      </c>
      <c r="AU36" s="4">
        <v>4</v>
      </c>
      <c r="AV36" s="4">
        <v>4</v>
      </c>
      <c r="AW36" s="4">
        <v>4</v>
      </c>
      <c r="AX36" s="4">
        <v>4</v>
      </c>
      <c r="AY36" s="4">
        <v>4</v>
      </c>
      <c r="AZ36" s="4">
        <v>4</v>
      </c>
      <c r="BA36" s="4">
        <v>4</v>
      </c>
      <c r="BB36" s="4">
        <v>3</v>
      </c>
      <c r="BC36" s="4">
        <v>4</v>
      </c>
      <c r="BD36" s="4">
        <v>4</v>
      </c>
      <c r="BE36" s="4">
        <v>3</v>
      </c>
      <c r="BF36" s="4">
        <v>2</v>
      </c>
      <c r="BG36" s="4">
        <v>2</v>
      </c>
      <c r="BH36" s="4">
        <v>4</v>
      </c>
      <c r="BI36" s="4">
        <v>4</v>
      </c>
      <c r="BJ36" s="4">
        <v>4</v>
      </c>
      <c r="BK36" s="4">
        <v>3</v>
      </c>
      <c r="BL36" s="4">
        <v>4</v>
      </c>
      <c r="BM36" s="4" t="s">
        <v>232</v>
      </c>
      <c r="BN36" s="4">
        <v>4</v>
      </c>
      <c r="BO36" s="4">
        <v>4</v>
      </c>
      <c r="BP36" s="4">
        <v>4</v>
      </c>
      <c r="BQ36" s="4">
        <v>2</v>
      </c>
      <c r="BR36" s="4">
        <v>3</v>
      </c>
      <c r="BS36" s="4">
        <v>3</v>
      </c>
      <c r="BT36" s="4">
        <v>3</v>
      </c>
      <c r="BU36" s="4">
        <v>4</v>
      </c>
      <c r="BV36" s="4">
        <v>3</v>
      </c>
      <c r="BW36" s="4">
        <v>3</v>
      </c>
      <c r="BX36" s="4">
        <v>2</v>
      </c>
      <c r="BY36" s="4">
        <v>4</v>
      </c>
      <c r="BZ36" s="4">
        <v>3</v>
      </c>
      <c r="CA36" s="4">
        <v>4</v>
      </c>
      <c r="CB36" s="4">
        <v>2</v>
      </c>
      <c r="CC36" s="4">
        <v>2</v>
      </c>
      <c r="CD36" s="4">
        <v>4</v>
      </c>
      <c r="CE36" s="4">
        <v>1</v>
      </c>
      <c r="CF36" s="4">
        <v>3</v>
      </c>
      <c r="CG36" s="4">
        <v>4</v>
      </c>
      <c r="CH36" s="4">
        <v>2</v>
      </c>
      <c r="CI36" s="4">
        <v>4</v>
      </c>
      <c r="CJ36" s="4">
        <v>4</v>
      </c>
      <c r="CK36" s="4">
        <v>4</v>
      </c>
      <c r="CL36" s="4">
        <v>2</v>
      </c>
      <c r="CM36" s="4">
        <v>2</v>
      </c>
      <c r="CN36" s="4">
        <v>1</v>
      </c>
      <c r="CO36" s="4">
        <v>4</v>
      </c>
      <c r="CP36" s="4">
        <v>2</v>
      </c>
      <c r="CQ36" s="4">
        <v>4</v>
      </c>
      <c r="CR36" s="4">
        <v>4</v>
      </c>
      <c r="CS36" s="4">
        <v>4</v>
      </c>
      <c r="CT36" s="4">
        <v>4</v>
      </c>
      <c r="CU36" s="4">
        <v>3</v>
      </c>
      <c r="CV36" s="4">
        <v>3</v>
      </c>
      <c r="CW36" s="4" t="s">
        <v>232</v>
      </c>
      <c r="CX36" s="4">
        <v>3</v>
      </c>
      <c r="CY36" s="4" t="s">
        <v>232</v>
      </c>
      <c r="CZ36" s="4">
        <v>3</v>
      </c>
      <c r="DA36" s="4">
        <v>4</v>
      </c>
      <c r="DB36" s="4">
        <v>3</v>
      </c>
      <c r="DC36" s="4">
        <v>2</v>
      </c>
      <c r="DD36" s="4">
        <v>4</v>
      </c>
      <c r="DE36" s="4">
        <v>4</v>
      </c>
      <c r="DF36" s="4">
        <v>3</v>
      </c>
      <c r="DG36" s="4"/>
      <c r="DH36" s="4">
        <v>3</v>
      </c>
      <c r="DI36" s="4">
        <v>4</v>
      </c>
      <c r="DJ36" s="4" t="s">
        <v>232</v>
      </c>
      <c r="DK36" s="4">
        <v>4</v>
      </c>
      <c r="DL36" s="4">
        <v>3</v>
      </c>
      <c r="DM36" s="4">
        <v>3</v>
      </c>
      <c r="DN36" s="4">
        <v>4</v>
      </c>
      <c r="DO36" s="4">
        <v>4</v>
      </c>
      <c r="DP36" s="4">
        <v>4</v>
      </c>
      <c r="DQ36" s="4" t="s">
        <v>232</v>
      </c>
      <c r="DR36" s="4">
        <v>4</v>
      </c>
      <c r="DS36" s="4">
        <v>3</v>
      </c>
      <c r="DT36" s="4">
        <v>1</v>
      </c>
      <c r="DU36" s="4">
        <v>4</v>
      </c>
      <c r="DV36" s="4">
        <v>3</v>
      </c>
      <c r="DW36" s="12">
        <v>3</v>
      </c>
      <c r="DX36" s="12">
        <v>4</v>
      </c>
      <c r="DY36" s="12">
        <v>4</v>
      </c>
      <c r="DZ36" s="12">
        <v>4</v>
      </c>
      <c r="EA36" s="12">
        <v>4</v>
      </c>
      <c r="EB36" s="12">
        <v>3</v>
      </c>
      <c r="EC36" s="12">
        <v>3</v>
      </c>
      <c r="ED36" s="12">
        <v>2</v>
      </c>
      <c r="EE36" s="12">
        <v>2</v>
      </c>
      <c r="EF36" s="12">
        <v>3</v>
      </c>
      <c r="EG36" s="12">
        <v>4</v>
      </c>
      <c r="EH36" s="12">
        <v>4</v>
      </c>
      <c r="EI36" s="12">
        <v>3</v>
      </c>
      <c r="EJ36" s="12">
        <v>2</v>
      </c>
      <c r="EK36" s="12">
        <v>3</v>
      </c>
      <c r="EL36" s="12">
        <v>3</v>
      </c>
      <c r="EM36" s="12">
        <v>4</v>
      </c>
      <c r="EN36" s="12">
        <v>3</v>
      </c>
      <c r="EO36" s="12">
        <v>3</v>
      </c>
      <c r="EP36" s="12">
        <v>3</v>
      </c>
      <c r="EQ36" s="12">
        <v>4</v>
      </c>
      <c r="ER36" s="12">
        <v>3</v>
      </c>
      <c r="ES36" s="12">
        <v>4</v>
      </c>
      <c r="ET36" s="12">
        <v>4</v>
      </c>
      <c r="EU36" s="12">
        <v>1</v>
      </c>
      <c r="EV36" s="12">
        <v>3</v>
      </c>
      <c r="EW36" s="12">
        <v>3</v>
      </c>
      <c r="EX36" s="12">
        <v>2</v>
      </c>
      <c r="EY36" s="12">
        <v>2</v>
      </c>
      <c r="EZ36" s="12">
        <v>2</v>
      </c>
      <c r="FA36" s="12">
        <v>4</v>
      </c>
      <c r="FB36" s="12">
        <v>3</v>
      </c>
      <c r="FC36" s="12">
        <v>4</v>
      </c>
      <c r="FD36" s="12">
        <v>4</v>
      </c>
      <c r="FE36" s="12">
        <v>4</v>
      </c>
      <c r="FF36" s="12">
        <v>4</v>
      </c>
      <c r="FG36" s="14">
        <f t="shared" si="42"/>
        <v>3.3006535947712417</v>
      </c>
      <c r="FH36">
        <f t="shared" si="56"/>
        <v>6</v>
      </c>
      <c r="FI36">
        <f t="shared" si="57"/>
        <v>20</v>
      </c>
      <c r="FJ36">
        <f t="shared" si="58"/>
        <v>49</v>
      </c>
      <c r="FK36">
        <f t="shared" si="59"/>
        <v>78</v>
      </c>
      <c r="FL36">
        <f t="shared" si="60"/>
        <v>7</v>
      </c>
      <c r="FN36" s="20">
        <f t="shared" si="61"/>
        <v>3.7499999999999999E-2</v>
      </c>
      <c r="FO36" s="20">
        <f t="shared" si="62"/>
        <v>0.125</v>
      </c>
      <c r="FP36" s="20">
        <f t="shared" si="63"/>
        <v>0.30625000000000002</v>
      </c>
      <c r="FQ36" s="20">
        <f t="shared" si="64"/>
        <v>0.48749999999999999</v>
      </c>
      <c r="FR36" s="20">
        <f t="shared" si="65"/>
        <v>4.3749999999999997E-2</v>
      </c>
      <c r="FT36" s="20">
        <f t="shared" si="66"/>
        <v>0.16250000000000001</v>
      </c>
      <c r="FU36" s="20">
        <f t="shared" si="67"/>
        <v>0.79374999999999996</v>
      </c>
      <c r="FV36" s="20">
        <f t="shared" si="68"/>
        <v>4.3749999999999997E-2</v>
      </c>
    </row>
    <row r="37" spans="1:178" ht="15" thickBot="1" x14ac:dyDescent="0.4">
      <c r="A37" s="1" t="s">
        <v>29</v>
      </c>
      <c r="B37" s="4">
        <v>4</v>
      </c>
      <c r="C37" s="4">
        <v>4</v>
      </c>
      <c r="D37" s="4">
        <v>2</v>
      </c>
      <c r="E37" s="4">
        <v>4</v>
      </c>
      <c r="F37" s="4">
        <v>4</v>
      </c>
      <c r="G37" s="4">
        <v>4</v>
      </c>
      <c r="H37" s="4">
        <v>3</v>
      </c>
      <c r="I37" s="4">
        <v>4</v>
      </c>
      <c r="J37" s="4">
        <v>3</v>
      </c>
      <c r="K37" s="4">
        <v>4</v>
      </c>
      <c r="L37" s="4">
        <v>4</v>
      </c>
      <c r="M37" s="4">
        <v>4</v>
      </c>
      <c r="N37" s="4">
        <v>3</v>
      </c>
      <c r="O37" s="4">
        <v>4</v>
      </c>
      <c r="P37" s="4">
        <v>2</v>
      </c>
      <c r="Q37" s="4">
        <v>4</v>
      </c>
      <c r="R37" s="4">
        <v>3</v>
      </c>
      <c r="S37" s="4">
        <v>4</v>
      </c>
      <c r="T37" s="4">
        <v>1</v>
      </c>
      <c r="U37" s="4">
        <v>3</v>
      </c>
      <c r="V37" s="4">
        <v>4</v>
      </c>
      <c r="W37" s="4">
        <v>3</v>
      </c>
      <c r="X37" s="4">
        <v>4</v>
      </c>
      <c r="Y37" s="4">
        <v>4</v>
      </c>
      <c r="Z37" s="4">
        <v>4</v>
      </c>
      <c r="AA37" s="4">
        <v>3</v>
      </c>
      <c r="AB37" s="4">
        <v>4</v>
      </c>
      <c r="AC37" s="4">
        <v>4</v>
      </c>
      <c r="AD37" s="4">
        <v>4</v>
      </c>
      <c r="AE37" s="4">
        <v>4</v>
      </c>
      <c r="AF37" s="4">
        <v>4</v>
      </c>
      <c r="AG37" s="4">
        <v>4</v>
      </c>
      <c r="AH37" s="4">
        <v>4</v>
      </c>
      <c r="AI37" s="4">
        <v>4</v>
      </c>
      <c r="AJ37" s="4">
        <v>3</v>
      </c>
      <c r="AK37" s="4">
        <v>4</v>
      </c>
      <c r="AL37" s="4">
        <v>4</v>
      </c>
      <c r="AM37" s="4">
        <v>3</v>
      </c>
      <c r="AN37" s="4">
        <v>4</v>
      </c>
      <c r="AO37" s="4">
        <v>3</v>
      </c>
      <c r="AP37" s="4">
        <v>3</v>
      </c>
      <c r="AQ37" s="4">
        <v>3</v>
      </c>
      <c r="AR37" s="4">
        <v>4</v>
      </c>
      <c r="AS37" s="4">
        <v>4</v>
      </c>
      <c r="AT37" s="4">
        <v>4</v>
      </c>
      <c r="AU37" s="4">
        <v>4</v>
      </c>
      <c r="AV37" s="4">
        <v>4</v>
      </c>
      <c r="AW37" s="4">
        <v>4</v>
      </c>
      <c r="AX37" s="4">
        <v>4</v>
      </c>
      <c r="AY37" s="4">
        <v>4</v>
      </c>
      <c r="AZ37" s="4">
        <v>3</v>
      </c>
      <c r="BA37" s="4">
        <v>3</v>
      </c>
      <c r="BB37" s="4">
        <v>4</v>
      </c>
      <c r="BC37" s="4">
        <v>4</v>
      </c>
      <c r="BD37" s="4">
        <v>4</v>
      </c>
      <c r="BE37" s="4" t="s">
        <v>232</v>
      </c>
      <c r="BF37" s="4">
        <v>4</v>
      </c>
      <c r="BG37" s="4">
        <v>4</v>
      </c>
      <c r="BH37" s="4">
        <v>4</v>
      </c>
      <c r="BI37" s="4">
        <v>4</v>
      </c>
      <c r="BJ37" s="4">
        <v>4</v>
      </c>
      <c r="BK37" s="4">
        <v>3</v>
      </c>
      <c r="BL37" s="4">
        <v>4</v>
      </c>
      <c r="BM37" s="4" t="s">
        <v>232</v>
      </c>
      <c r="BN37" s="4">
        <v>3</v>
      </c>
      <c r="BO37" s="4">
        <v>4</v>
      </c>
      <c r="BP37" s="4">
        <v>3</v>
      </c>
      <c r="BQ37" s="4">
        <v>4</v>
      </c>
      <c r="BR37" s="4">
        <v>4</v>
      </c>
      <c r="BS37" s="4">
        <v>4</v>
      </c>
      <c r="BT37" s="4">
        <v>3</v>
      </c>
      <c r="BU37" s="4">
        <v>4</v>
      </c>
      <c r="BV37" s="4">
        <v>3</v>
      </c>
      <c r="BW37" s="4">
        <v>3</v>
      </c>
      <c r="BX37" s="4">
        <v>3</v>
      </c>
      <c r="BY37" s="4">
        <v>4</v>
      </c>
      <c r="BZ37" s="4" t="s">
        <v>232</v>
      </c>
      <c r="CA37" s="4">
        <v>4</v>
      </c>
      <c r="CB37" s="4">
        <v>4</v>
      </c>
      <c r="CC37" s="4">
        <v>4</v>
      </c>
      <c r="CD37" s="4" t="s">
        <v>232</v>
      </c>
      <c r="CE37" s="4">
        <v>3</v>
      </c>
      <c r="CF37" s="4">
        <v>3</v>
      </c>
      <c r="CG37" s="4">
        <v>4</v>
      </c>
      <c r="CH37" s="4">
        <v>4</v>
      </c>
      <c r="CI37" s="4">
        <v>4</v>
      </c>
      <c r="CJ37" s="4">
        <v>4</v>
      </c>
      <c r="CK37" s="4">
        <v>4</v>
      </c>
      <c r="CL37" s="4">
        <v>4</v>
      </c>
      <c r="CM37" s="4">
        <v>4</v>
      </c>
      <c r="CN37" s="4">
        <v>4</v>
      </c>
      <c r="CO37" s="4">
        <v>4</v>
      </c>
      <c r="CP37" s="4">
        <v>4</v>
      </c>
      <c r="CQ37" s="4">
        <v>4</v>
      </c>
      <c r="CR37" s="4">
        <v>4</v>
      </c>
      <c r="CS37" s="4">
        <v>4</v>
      </c>
      <c r="CT37" s="4">
        <v>4</v>
      </c>
      <c r="CU37" s="4">
        <v>4</v>
      </c>
      <c r="CV37" s="4">
        <v>3</v>
      </c>
      <c r="CW37" s="4">
        <v>4</v>
      </c>
      <c r="CX37" s="4">
        <v>4</v>
      </c>
      <c r="CY37" s="4">
        <v>4</v>
      </c>
      <c r="CZ37" s="4">
        <v>4</v>
      </c>
      <c r="DA37" s="4">
        <v>3</v>
      </c>
      <c r="DB37" s="4">
        <v>3</v>
      </c>
      <c r="DC37" s="4">
        <v>4</v>
      </c>
      <c r="DD37" s="4">
        <v>4</v>
      </c>
      <c r="DE37" s="4">
        <v>4</v>
      </c>
      <c r="DF37" s="4">
        <v>3</v>
      </c>
      <c r="DG37" s="4">
        <v>2</v>
      </c>
      <c r="DH37" s="4">
        <v>4</v>
      </c>
      <c r="DI37" s="4">
        <v>2</v>
      </c>
      <c r="DJ37" s="4" t="s">
        <v>232</v>
      </c>
      <c r="DK37" s="4">
        <v>4</v>
      </c>
      <c r="DL37" s="4">
        <v>3</v>
      </c>
      <c r="DM37" s="4" t="s">
        <v>232</v>
      </c>
      <c r="DN37" s="4">
        <v>4</v>
      </c>
      <c r="DO37" s="4">
        <v>4</v>
      </c>
      <c r="DP37" s="4">
        <v>4</v>
      </c>
      <c r="DQ37" s="4">
        <v>4</v>
      </c>
      <c r="DR37" s="4">
        <v>3</v>
      </c>
      <c r="DS37" s="4">
        <v>2</v>
      </c>
      <c r="DT37" s="4">
        <v>3</v>
      </c>
      <c r="DU37" s="4">
        <v>4</v>
      </c>
      <c r="DV37" s="4">
        <v>4</v>
      </c>
      <c r="DW37" s="12">
        <v>4</v>
      </c>
      <c r="DX37" s="12">
        <v>4</v>
      </c>
      <c r="DY37" s="12">
        <v>4</v>
      </c>
      <c r="DZ37" s="12">
        <v>4</v>
      </c>
      <c r="EA37" s="12">
        <v>4</v>
      </c>
      <c r="EB37" s="12">
        <v>3</v>
      </c>
      <c r="EC37" s="12">
        <v>3</v>
      </c>
      <c r="ED37" s="12">
        <v>4</v>
      </c>
      <c r="EE37" s="12">
        <v>3</v>
      </c>
      <c r="EF37" s="12">
        <v>3</v>
      </c>
      <c r="EG37" s="12">
        <v>4</v>
      </c>
      <c r="EH37" s="12">
        <v>4</v>
      </c>
      <c r="EI37" s="12">
        <v>3</v>
      </c>
      <c r="EJ37" s="12">
        <v>2</v>
      </c>
      <c r="EK37" s="12">
        <v>3</v>
      </c>
      <c r="EL37" s="12">
        <v>3</v>
      </c>
      <c r="EM37" s="12">
        <v>4</v>
      </c>
      <c r="EN37" s="12">
        <v>3</v>
      </c>
      <c r="EO37" s="12">
        <v>3</v>
      </c>
      <c r="EP37" s="12">
        <v>3</v>
      </c>
      <c r="EQ37" s="12">
        <v>4</v>
      </c>
      <c r="ER37" s="12">
        <v>4</v>
      </c>
      <c r="ES37" s="12">
        <v>4</v>
      </c>
      <c r="ET37" s="12">
        <v>3</v>
      </c>
      <c r="EU37" s="12">
        <v>3</v>
      </c>
      <c r="EV37" s="12">
        <v>3</v>
      </c>
      <c r="EW37" s="12">
        <v>4</v>
      </c>
      <c r="EX37" s="12">
        <v>4</v>
      </c>
      <c r="EY37" s="12">
        <v>3</v>
      </c>
      <c r="EZ37" s="12">
        <v>3</v>
      </c>
      <c r="FA37" s="12">
        <v>4</v>
      </c>
      <c r="FB37" s="12">
        <v>4</v>
      </c>
      <c r="FC37" s="12">
        <v>4</v>
      </c>
      <c r="FD37" s="12">
        <v>3</v>
      </c>
      <c r="FE37" s="12">
        <v>4</v>
      </c>
      <c r="FF37" s="12">
        <v>4</v>
      </c>
      <c r="FG37" s="14">
        <f t="shared" si="42"/>
        <v>3.6064516129032258</v>
      </c>
      <c r="FH37">
        <f t="shared" si="56"/>
        <v>1</v>
      </c>
      <c r="FI37">
        <f t="shared" si="57"/>
        <v>6</v>
      </c>
      <c r="FJ37">
        <f t="shared" si="58"/>
        <v>46</v>
      </c>
      <c r="FK37">
        <f t="shared" si="59"/>
        <v>102</v>
      </c>
      <c r="FL37">
        <f t="shared" si="60"/>
        <v>6</v>
      </c>
      <c r="FN37" s="20">
        <f t="shared" si="61"/>
        <v>6.2111801242236021E-3</v>
      </c>
      <c r="FO37" s="20">
        <f t="shared" si="62"/>
        <v>3.7267080745341616E-2</v>
      </c>
      <c r="FP37" s="20">
        <f t="shared" si="63"/>
        <v>0.2857142857142857</v>
      </c>
      <c r="FQ37" s="20">
        <f t="shared" si="64"/>
        <v>0.63354037267080743</v>
      </c>
      <c r="FR37" s="20">
        <f t="shared" si="65"/>
        <v>3.7267080745341616E-2</v>
      </c>
      <c r="FT37" s="20">
        <f t="shared" si="66"/>
        <v>4.3478260869565216E-2</v>
      </c>
      <c r="FU37" s="20">
        <f t="shared" si="67"/>
        <v>0.91925465838509313</v>
      </c>
      <c r="FV37" s="20">
        <f t="shared" si="68"/>
        <v>3.7267080745341616E-2</v>
      </c>
    </row>
    <row r="38" spans="1:178" ht="15" thickBot="1" x14ac:dyDescent="0.4">
      <c r="A38" s="1" t="s">
        <v>30</v>
      </c>
      <c r="B38" s="4">
        <v>3</v>
      </c>
      <c r="C38" s="4">
        <v>4</v>
      </c>
      <c r="D38" s="4">
        <v>3</v>
      </c>
      <c r="E38" s="4">
        <v>4</v>
      </c>
      <c r="F38" s="4">
        <v>3</v>
      </c>
      <c r="G38" s="4">
        <v>4</v>
      </c>
      <c r="H38" s="4">
        <v>3</v>
      </c>
      <c r="I38" s="4">
        <v>4</v>
      </c>
      <c r="J38" s="4">
        <v>3</v>
      </c>
      <c r="K38" s="4">
        <v>4</v>
      </c>
      <c r="L38" s="4">
        <v>4</v>
      </c>
      <c r="M38" s="4">
        <v>3</v>
      </c>
      <c r="N38" s="4">
        <v>4</v>
      </c>
      <c r="O38" s="4">
        <v>4</v>
      </c>
      <c r="P38" s="4">
        <v>3</v>
      </c>
      <c r="Q38" s="4">
        <v>4</v>
      </c>
      <c r="R38" s="4">
        <v>4</v>
      </c>
      <c r="S38" s="4" t="s">
        <v>232</v>
      </c>
      <c r="T38" s="4"/>
      <c r="U38" s="4">
        <v>3</v>
      </c>
      <c r="V38" s="4">
        <v>4</v>
      </c>
      <c r="W38" s="4">
        <v>3</v>
      </c>
      <c r="X38" s="4">
        <v>4</v>
      </c>
      <c r="Y38" s="4">
        <v>4</v>
      </c>
      <c r="Z38" s="4">
        <v>4</v>
      </c>
      <c r="AA38" s="4">
        <v>4</v>
      </c>
      <c r="AB38" s="4">
        <v>4</v>
      </c>
      <c r="AC38" s="4">
        <v>4</v>
      </c>
      <c r="AD38" s="4">
        <v>4</v>
      </c>
      <c r="AE38" s="4">
        <v>4</v>
      </c>
      <c r="AF38" s="4">
        <v>3</v>
      </c>
      <c r="AG38" s="4">
        <v>4</v>
      </c>
      <c r="AH38" s="4">
        <v>4</v>
      </c>
      <c r="AI38" s="4">
        <v>4</v>
      </c>
      <c r="AJ38" s="4">
        <v>3</v>
      </c>
      <c r="AK38" s="4">
        <v>4</v>
      </c>
      <c r="AL38" s="4">
        <v>4</v>
      </c>
      <c r="AM38" s="4">
        <v>3</v>
      </c>
      <c r="AN38" s="4">
        <v>4</v>
      </c>
      <c r="AO38" s="4">
        <v>3</v>
      </c>
      <c r="AP38" s="4">
        <v>3</v>
      </c>
      <c r="AQ38" s="4">
        <v>3</v>
      </c>
      <c r="AR38" s="4">
        <v>4</v>
      </c>
      <c r="AS38" s="4">
        <v>4</v>
      </c>
      <c r="AT38" s="4">
        <v>4</v>
      </c>
      <c r="AU38" s="4">
        <v>4</v>
      </c>
      <c r="AV38" s="4">
        <v>4</v>
      </c>
      <c r="AW38" s="4">
        <v>4</v>
      </c>
      <c r="AX38" s="4">
        <v>3</v>
      </c>
      <c r="AY38" s="4">
        <v>4</v>
      </c>
      <c r="AZ38" s="4">
        <v>3</v>
      </c>
      <c r="BA38" s="4">
        <v>3</v>
      </c>
      <c r="BB38" s="4">
        <v>4</v>
      </c>
      <c r="BC38" s="4">
        <v>4</v>
      </c>
      <c r="BD38" s="4">
        <v>4</v>
      </c>
      <c r="BE38" s="4" t="s">
        <v>232</v>
      </c>
      <c r="BF38" s="4" t="s">
        <v>232</v>
      </c>
      <c r="BG38" s="4" t="s">
        <v>232</v>
      </c>
      <c r="BH38" s="4">
        <v>4</v>
      </c>
      <c r="BI38" s="4">
        <v>4</v>
      </c>
      <c r="BJ38" s="4">
        <v>4</v>
      </c>
      <c r="BK38" s="4">
        <v>3</v>
      </c>
      <c r="BL38" s="4">
        <v>4</v>
      </c>
      <c r="BM38" s="4" t="s">
        <v>232</v>
      </c>
      <c r="BN38" s="4">
        <v>4</v>
      </c>
      <c r="BO38" s="4">
        <v>4</v>
      </c>
      <c r="BP38" s="4">
        <v>4</v>
      </c>
      <c r="BQ38" s="4">
        <v>4</v>
      </c>
      <c r="BR38" s="4">
        <v>2</v>
      </c>
      <c r="BS38" s="4">
        <v>3</v>
      </c>
      <c r="BT38" s="4">
        <v>3</v>
      </c>
      <c r="BU38" s="4">
        <v>4</v>
      </c>
      <c r="BV38" s="4">
        <v>1</v>
      </c>
      <c r="BW38" s="4">
        <v>3</v>
      </c>
      <c r="BX38" s="4">
        <v>1</v>
      </c>
      <c r="BY38" s="4">
        <v>2</v>
      </c>
      <c r="BZ38" s="4">
        <v>3</v>
      </c>
      <c r="CA38" s="4">
        <v>4</v>
      </c>
      <c r="CB38" s="4">
        <v>3</v>
      </c>
      <c r="CC38" s="4">
        <v>4</v>
      </c>
      <c r="CD38" s="4">
        <v>4</v>
      </c>
      <c r="CE38" s="4">
        <v>1</v>
      </c>
      <c r="CF38" s="4">
        <v>3</v>
      </c>
      <c r="CG38" s="4">
        <v>4</v>
      </c>
      <c r="CH38" s="4">
        <v>4</v>
      </c>
      <c r="CI38" s="4">
        <v>4</v>
      </c>
      <c r="CJ38" s="4">
        <v>4</v>
      </c>
      <c r="CK38" s="4">
        <v>4</v>
      </c>
      <c r="CL38" s="4">
        <v>2</v>
      </c>
      <c r="CM38" s="4">
        <v>3</v>
      </c>
      <c r="CN38" s="4" t="s">
        <v>232</v>
      </c>
      <c r="CO38" s="4">
        <v>4</v>
      </c>
      <c r="CP38" s="4">
        <v>4</v>
      </c>
      <c r="CQ38" s="4">
        <v>4</v>
      </c>
      <c r="CR38" s="4">
        <v>4</v>
      </c>
      <c r="CS38" s="4">
        <v>4</v>
      </c>
      <c r="CT38" s="4">
        <v>4</v>
      </c>
      <c r="CU38" s="4">
        <v>2</v>
      </c>
      <c r="CV38" s="4">
        <v>4</v>
      </c>
      <c r="CW38" s="4">
        <v>4</v>
      </c>
      <c r="CX38" s="4">
        <v>4</v>
      </c>
      <c r="CY38" s="4" t="s">
        <v>232</v>
      </c>
      <c r="CZ38" s="4">
        <v>2</v>
      </c>
      <c r="DA38" s="4">
        <v>4</v>
      </c>
      <c r="DB38" s="4" t="s">
        <v>232</v>
      </c>
      <c r="DC38" s="4">
        <v>4</v>
      </c>
      <c r="DD38" s="4">
        <v>3</v>
      </c>
      <c r="DE38" s="4">
        <v>4</v>
      </c>
      <c r="DF38" s="4">
        <v>3</v>
      </c>
      <c r="DG38" s="4">
        <v>2</v>
      </c>
      <c r="DH38" s="4">
        <v>3</v>
      </c>
      <c r="DI38" s="4">
        <v>2</v>
      </c>
      <c r="DJ38" s="4" t="s">
        <v>232</v>
      </c>
      <c r="DK38" s="4">
        <v>4</v>
      </c>
      <c r="DL38" s="4">
        <v>1</v>
      </c>
      <c r="DM38" s="4">
        <v>4</v>
      </c>
      <c r="DN38" s="4">
        <v>4</v>
      </c>
      <c r="DO38" s="4">
        <v>3</v>
      </c>
      <c r="DP38" s="4">
        <v>4</v>
      </c>
      <c r="DQ38" s="4">
        <v>2</v>
      </c>
      <c r="DR38" s="4">
        <v>4</v>
      </c>
      <c r="DS38" s="4">
        <v>3</v>
      </c>
      <c r="DT38" s="4">
        <v>1</v>
      </c>
      <c r="DU38" s="4">
        <v>4</v>
      </c>
      <c r="DV38" s="4">
        <v>3</v>
      </c>
      <c r="DW38" s="12">
        <v>3</v>
      </c>
      <c r="DX38" s="12">
        <v>4</v>
      </c>
      <c r="DY38" s="12">
        <v>4</v>
      </c>
      <c r="DZ38" s="12">
        <v>4</v>
      </c>
      <c r="EA38" s="12">
        <v>4</v>
      </c>
      <c r="EB38" s="12">
        <v>3</v>
      </c>
      <c r="EC38" s="12">
        <v>3</v>
      </c>
      <c r="ED38" s="12">
        <v>0</v>
      </c>
      <c r="EE38" s="12">
        <v>3</v>
      </c>
      <c r="EF38" s="12">
        <v>3</v>
      </c>
      <c r="EG38" s="12">
        <v>4</v>
      </c>
      <c r="EH38" s="12">
        <v>4</v>
      </c>
      <c r="EI38" s="12">
        <v>3</v>
      </c>
      <c r="EJ38" s="12">
        <v>3</v>
      </c>
      <c r="EK38" s="12">
        <v>3</v>
      </c>
      <c r="EL38" s="12">
        <v>4</v>
      </c>
      <c r="EM38" s="12">
        <v>4</v>
      </c>
      <c r="EN38" s="12">
        <v>3</v>
      </c>
      <c r="EO38" s="12">
        <v>3</v>
      </c>
      <c r="EP38" s="12">
        <v>3</v>
      </c>
      <c r="EQ38" s="12">
        <v>4</v>
      </c>
      <c r="ER38" s="12">
        <v>3</v>
      </c>
      <c r="ES38" s="12">
        <v>4</v>
      </c>
      <c r="ET38" s="12">
        <v>3</v>
      </c>
      <c r="EU38" s="12">
        <v>4</v>
      </c>
      <c r="EV38" s="12">
        <v>3</v>
      </c>
      <c r="EW38" s="12">
        <v>4</v>
      </c>
      <c r="EX38" s="12">
        <v>3</v>
      </c>
      <c r="EY38" s="12">
        <v>2</v>
      </c>
      <c r="EZ38" s="12">
        <v>3</v>
      </c>
      <c r="FA38" s="12">
        <v>4</v>
      </c>
      <c r="FB38" s="12">
        <v>3</v>
      </c>
      <c r="FC38" s="12">
        <v>4</v>
      </c>
      <c r="FD38" s="12">
        <v>4</v>
      </c>
      <c r="FE38" s="12">
        <v>4</v>
      </c>
      <c r="FF38" s="12">
        <v>4</v>
      </c>
      <c r="FG38" s="14">
        <f t="shared" si="42"/>
        <v>3.4304635761589406</v>
      </c>
      <c r="FH38">
        <f t="shared" si="56"/>
        <v>5</v>
      </c>
      <c r="FI38">
        <f t="shared" si="57"/>
        <v>9</v>
      </c>
      <c r="FJ38">
        <f t="shared" si="58"/>
        <v>49</v>
      </c>
      <c r="FK38">
        <f t="shared" si="59"/>
        <v>87</v>
      </c>
      <c r="FL38">
        <f t="shared" si="60"/>
        <v>9</v>
      </c>
      <c r="FN38" s="20">
        <f t="shared" si="61"/>
        <v>3.1446540880503145E-2</v>
      </c>
      <c r="FO38" s="20">
        <f t="shared" si="62"/>
        <v>5.6603773584905662E-2</v>
      </c>
      <c r="FP38" s="20">
        <f t="shared" si="63"/>
        <v>0.3081761006289308</v>
      </c>
      <c r="FQ38" s="20">
        <f t="shared" si="64"/>
        <v>0.54716981132075471</v>
      </c>
      <c r="FR38" s="20">
        <f t="shared" si="65"/>
        <v>5.6603773584905662E-2</v>
      </c>
      <c r="FT38" s="20">
        <f t="shared" si="66"/>
        <v>8.8050314465408799E-2</v>
      </c>
      <c r="FU38" s="20">
        <f t="shared" si="67"/>
        <v>0.85534591194968557</v>
      </c>
      <c r="FV38" s="20">
        <f t="shared" si="68"/>
        <v>5.6603773584905662E-2</v>
      </c>
    </row>
    <row r="39" spans="1:178" ht="15" thickBot="1" x14ac:dyDescent="0.4">
      <c r="A39" s="1" t="s">
        <v>31</v>
      </c>
      <c r="B39" s="4">
        <v>4</v>
      </c>
      <c r="C39" s="4">
        <v>4</v>
      </c>
      <c r="D39" s="4">
        <v>4</v>
      </c>
      <c r="E39" s="4">
        <v>4</v>
      </c>
      <c r="F39" s="4">
        <v>4</v>
      </c>
      <c r="G39" s="4">
        <v>4</v>
      </c>
      <c r="H39" s="4">
        <v>3</v>
      </c>
      <c r="I39" s="4">
        <v>4</v>
      </c>
      <c r="J39" s="4">
        <v>3</v>
      </c>
      <c r="K39" s="4">
        <v>4</v>
      </c>
      <c r="L39" s="4">
        <v>4</v>
      </c>
      <c r="M39" s="4">
        <v>4</v>
      </c>
      <c r="N39" s="4">
        <v>4</v>
      </c>
      <c r="O39" s="4">
        <v>4</v>
      </c>
      <c r="P39" s="4">
        <v>2</v>
      </c>
      <c r="Q39" s="4">
        <v>4</v>
      </c>
      <c r="R39" s="4" t="s">
        <v>232</v>
      </c>
      <c r="S39" s="4">
        <v>3</v>
      </c>
      <c r="T39" s="4">
        <v>2</v>
      </c>
      <c r="U39" s="4">
        <v>3</v>
      </c>
      <c r="V39" s="4"/>
      <c r="W39" s="4">
        <v>3</v>
      </c>
      <c r="X39" s="4">
        <v>4</v>
      </c>
      <c r="Y39" s="4">
        <v>4</v>
      </c>
      <c r="Z39" s="4">
        <v>4</v>
      </c>
      <c r="AA39" s="4">
        <v>3</v>
      </c>
      <c r="AB39" s="4">
        <v>4</v>
      </c>
      <c r="AC39" s="4">
        <v>4</v>
      </c>
      <c r="AD39" s="4">
        <v>4</v>
      </c>
      <c r="AE39" s="4">
        <v>4</v>
      </c>
      <c r="AF39" s="4">
        <v>4</v>
      </c>
      <c r="AG39" s="4">
        <v>4</v>
      </c>
      <c r="AH39" s="4">
        <v>4</v>
      </c>
      <c r="AI39" s="4">
        <v>4</v>
      </c>
      <c r="AJ39" s="4"/>
      <c r="AK39" s="4"/>
      <c r="AL39" s="4">
        <v>4</v>
      </c>
      <c r="AM39" s="4">
        <v>3</v>
      </c>
      <c r="AN39" s="4">
        <v>4</v>
      </c>
      <c r="AO39" s="4">
        <v>3</v>
      </c>
      <c r="AP39" s="4">
        <v>3</v>
      </c>
      <c r="AQ39" s="4">
        <v>3</v>
      </c>
      <c r="AR39" s="4">
        <v>4</v>
      </c>
      <c r="AS39" s="4">
        <v>4</v>
      </c>
      <c r="AT39" s="4">
        <v>4</v>
      </c>
      <c r="AU39" s="4">
        <v>4</v>
      </c>
      <c r="AV39" s="4">
        <v>4</v>
      </c>
      <c r="AW39" s="4">
        <v>4</v>
      </c>
      <c r="AX39" s="4">
        <v>3</v>
      </c>
      <c r="AY39" s="4">
        <v>4</v>
      </c>
      <c r="AZ39" s="4">
        <v>1</v>
      </c>
      <c r="BA39" s="4">
        <v>3</v>
      </c>
      <c r="BB39" s="4">
        <v>4</v>
      </c>
      <c r="BC39" s="4">
        <v>4</v>
      </c>
      <c r="BD39" s="4">
        <v>4</v>
      </c>
      <c r="BE39" s="4">
        <v>3</v>
      </c>
      <c r="BF39" s="4">
        <v>4</v>
      </c>
      <c r="BG39" s="4">
        <v>4</v>
      </c>
      <c r="BH39" s="4">
        <v>4</v>
      </c>
      <c r="BI39" s="4">
        <v>4</v>
      </c>
      <c r="BJ39" s="4">
        <v>4</v>
      </c>
      <c r="BK39" s="4">
        <v>3</v>
      </c>
      <c r="BL39" s="4">
        <v>3</v>
      </c>
      <c r="BM39" s="4" t="s">
        <v>232</v>
      </c>
      <c r="BN39" s="4">
        <v>3</v>
      </c>
      <c r="BO39" s="4">
        <v>4</v>
      </c>
      <c r="BP39" s="4">
        <v>3</v>
      </c>
      <c r="BQ39" s="4">
        <v>4</v>
      </c>
      <c r="BR39" s="4">
        <v>4</v>
      </c>
      <c r="BS39" s="4">
        <v>4</v>
      </c>
      <c r="BT39" s="4">
        <v>3</v>
      </c>
      <c r="BU39" s="4">
        <v>4</v>
      </c>
      <c r="BV39" s="4">
        <v>3</v>
      </c>
      <c r="BW39" s="4">
        <v>3</v>
      </c>
      <c r="BX39" s="4">
        <v>4</v>
      </c>
      <c r="BY39" s="4">
        <v>4</v>
      </c>
      <c r="BZ39" s="4" t="s">
        <v>232</v>
      </c>
      <c r="CA39" s="4">
        <v>4</v>
      </c>
      <c r="CB39" s="4">
        <v>4</v>
      </c>
      <c r="CC39" s="4">
        <v>4</v>
      </c>
      <c r="CD39" s="4" t="s">
        <v>232</v>
      </c>
      <c r="CE39" s="4">
        <v>3</v>
      </c>
      <c r="CF39" s="4">
        <v>3</v>
      </c>
      <c r="CG39" s="4">
        <v>4</v>
      </c>
      <c r="CH39" s="4">
        <v>4</v>
      </c>
      <c r="CI39" s="4">
        <v>4</v>
      </c>
      <c r="CJ39" s="4">
        <v>4</v>
      </c>
      <c r="CK39" s="4">
        <v>4</v>
      </c>
      <c r="CL39" s="4">
        <v>4</v>
      </c>
      <c r="CM39" s="4">
        <v>4</v>
      </c>
      <c r="CN39" s="4">
        <v>4</v>
      </c>
      <c r="CO39" s="4">
        <v>4</v>
      </c>
      <c r="CP39" s="4">
        <v>4</v>
      </c>
      <c r="CQ39" s="4">
        <v>4</v>
      </c>
      <c r="CR39" s="4">
        <v>4</v>
      </c>
      <c r="CS39" s="4">
        <v>4</v>
      </c>
      <c r="CT39" s="4">
        <v>4</v>
      </c>
      <c r="CU39" s="4">
        <v>2</v>
      </c>
      <c r="CV39" s="4">
        <v>4</v>
      </c>
      <c r="CW39" s="4">
        <v>4</v>
      </c>
      <c r="CX39" s="4">
        <v>3</v>
      </c>
      <c r="CY39" s="4">
        <v>4</v>
      </c>
      <c r="CZ39" s="4">
        <v>4</v>
      </c>
      <c r="DA39" s="4">
        <v>3</v>
      </c>
      <c r="DB39" s="4">
        <v>3</v>
      </c>
      <c r="DC39" s="4">
        <v>4</v>
      </c>
      <c r="DD39" s="4">
        <v>3</v>
      </c>
      <c r="DE39" s="4">
        <v>4</v>
      </c>
      <c r="DF39" s="4">
        <v>3</v>
      </c>
      <c r="DG39" s="4"/>
      <c r="DH39" s="4">
        <v>4</v>
      </c>
      <c r="DI39" s="4">
        <v>4</v>
      </c>
      <c r="DJ39" s="4" t="s">
        <v>232</v>
      </c>
      <c r="DK39" s="4">
        <v>4</v>
      </c>
      <c r="DL39" s="4">
        <v>4</v>
      </c>
      <c r="DM39" s="4">
        <v>3</v>
      </c>
      <c r="DN39" s="4">
        <v>4</v>
      </c>
      <c r="DO39" s="4">
        <v>4</v>
      </c>
      <c r="DP39" s="4">
        <v>4</v>
      </c>
      <c r="DQ39" s="4">
        <v>4</v>
      </c>
      <c r="DR39" s="4">
        <v>3</v>
      </c>
      <c r="DS39" s="4">
        <v>3</v>
      </c>
      <c r="DT39" s="4">
        <v>3</v>
      </c>
      <c r="DU39" s="4"/>
      <c r="DV39" s="4">
        <v>4</v>
      </c>
      <c r="DW39" s="12">
        <v>4</v>
      </c>
      <c r="DX39" s="12">
        <v>4</v>
      </c>
      <c r="DY39" s="12">
        <v>4</v>
      </c>
      <c r="DZ39" s="12">
        <v>4</v>
      </c>
      <c r="EA39" s="12">
        <v>4</v>
      </c>
      <c r="EB39" s="12">
        <v>3</v>
      </c>
      <c r="EC39" s="12">
        <v>3</v>
      </c>
      <c r="ED39" s="12">
        <v>0</v>
      </c>
      <c r="EE39" s="12">
        <v>3</v>
      </c>
      <c r="EF39" s="12">
        <v>3</v>
      </c>
      <c r="EG39" s="12">
        <v>4</v>
      </c>
      <c r="EH39" s="12">
        <v>4</v>
      </c>
      <c r="EI39" s="12">
        <v>3</v>
      </c>
      <c r="EJ39" s="12">
        <v>3</v>
      </c>
      <c r="EK39" s="12">
        <v>3</v>
      </c>
      <c r="EL39" s="12">
        <v>4</v>
      </c>
      <c r="EM39" s="12">
        <v>4</v>
      </c>
      <c r="EN39" s="12">
        <v>3</v>
      </c>
      <c r="EO39" s="12">
        <v>3</v>
      </c>
      <c r="EP39" s="12">
        <v>3</v>
      </c>
      <c r="EQ39" s="12">
        <v>4</v>
      </c>
      <c r="ER39" s="12">
        <v>4</v>
      </c>
      <c r="ES39" s="12">
        <v>4</v>
      </c>
      <c r="ET39" s="12">
        <v>3</v>
      </c>
      <c r="EU39" s="12">
        <v>4</v>
      </c>
      <c r="EV39" s="12">
        <v>3</v>
      </c>
      <c r="EW39" s="12">
        <v>4</v>
      </c>
      <c r="EX39" s="12">
        <v>4</v>
      </c>
      <c r="EY39" s="12">
        <v>3</v>
      </c>
      <c r="EZ39" s="12">
        <v>3</v>
      </c>
      <c r="FA39" s="12">
        <v>4</v>
      </c>
      <c r="FB39" s="12">
        <v>4</v>
      </c>
      <c r="FC39" s="12">
        <v>3</v>
      </c>
      <c r="FD39" s="12">
        <v>4</v>
      </c>
      <c r="FE39" s="12">
        <v>4</v>
      </c>
      <c r="FF39" s="12">
        <v>4</v>
      </c>
      <c r="FG39" s="14">
        <f t="shared" si="42"/>
        <v>3.6092715231788079</v>
      </c>
      <c r="FH39">
        <f t="shared" si="56"/>
        <v>1</v>
      </c>
      <c r="FI39">
        <f t="shared" si="57"/>
        <v>3</v>
      </c>
      <c r="FJ39">
        <f t="shared" si="58"/>
        <v>46</v>
      </c>
      <c r="FK39">
        <f t="shared" si="59"/>
        <v>100</v>
      </c>
      <c r="FL39">
        <f t="shared" si="60"/>
        <v>5</v>
      </c>
      <c r="FN39" s="20">
        <f t="shared" si="61"/>
        <v>6.4516129032258064E-3</v>
      </c>
      <c r="FO39" s="20">
        <f t="shared" si="62"/>
        <v>1.935483870967742E-2</v>
      </c>
      <c r="FP39" s="20">
        <f t="shared" si="63"/>
        <v>0.29677419354838708</v>
      </c>
      <c r="FQ39" s="20">
        <f t="shared" si="64"/>
        <v>0.64516129032258063</v>
      </c>
      <c r="FR39" s="20">
        <f t="shared" si="65"/>
        <v>3.2258064516129031E-2</v>
      </c>
      <c r="FT39" s="20">
        <f t="shared" si="66"/>
        <v>2.5806451612903226E-2</v>
      </c>
      <c r="FU39" s="20">
        <f t="shared" si="67"/>
        <v>0.9419354838709677</v>
      </c>
      <c r="FV39" s="20">
        <f t="shared" si="68"/>
        <v>3.2258064516129031E-2</v>
      </c>
    </row>
    <row r="40" spans="1:178" ht="29.5" thickBot="1" x14ac:dyDescent="0.4">
      <c r="A40" s="1" t="s">
        <v>32</v>
      </c>
      <c r="B40" s="4">
        <v>1</v>
      </c>
      <c r="C40" s="4">
        <v>4</v>
      </c>
      <c r="D40" s="4">
        <v>4</v>
      </c>
      <c r="E40" s="4">
        <v>3</v>
      </c>
      <c r="F40" s="4">
        <v>3</v>
      </c>
      <c r="G40" s="4">
        <v>1</v>
      </c>
      <c r="H40" s="4">
        <v>4</v>
      </c>
      <c r="I40" s="4">
        <v>4</v>
      </c>
      <c r="J40" s="4" t="s">
        <v>232</v>
      </c>
      <c r="K40" s="4">
        <v>4</v>
      </c>
      <c r="L40" s="4">
        <v>4</v>
      </c>
      <c r="M40" s="4">
        <v>4</v>
      </c>
      <c r="N40" s="4">
        <v>4</v>
      </c>
      <c r="O40" s="4" t="s">
        <v>232</v>
      </c>
      <c r="P40" s="4">
        <v>3</v>
      </c>
      <c r="Q40" s="4">
        <v>4</v>
      </c>
      <c r="R40" s="4">
        <v>4</v>
      </c>
      <c r="S40" s="4">
        <v>4</v>
      </c>
      <c r="T40" s="4">
        <v>4</v>
      </c>
      <c r="U40" s="4">
        <v>2</v>
      </c>
      <c r="V40" s="4">
        <v>4</v>
      </c>
      <c r="W40" s="4">
        <v>4</v>
      </c>
      <c r="X40" s="4">
        <v>4</v>
      </c>
      <c r="Y40" s="4">
        <v>1</v>
      </c>
      <c r="Z40" s="4">
        <v>4</v>
      </c>
      <c r="AA40" s="4">
        <v>4</v>
      </c>
      <c r="AB40" s="4">
        <v>3</v>
      </c>
      <c r="AC40" s="4">
        <v>4</v>
      </c>
      <c r="AD40" s="4">
        <v>4</v>
      </c>
      <c r="AE40" s="4">
        <v>4</v>
      </c>
      <c r="AF40" s="4">
        <v>4</v>
      </c>
      <c r="AG40" s="4">
        <v>4</v>
      </c>
      <c r="AH40" s="4">
        <v>4</v>
      </c>
      <c r="AI40" s="4">
        <v>4</v>
      </c>
      <c r="AJ40" s="4">
        <v>4</v>
      </c>
      <c r="AK40" s="4">
        <v>4</v>
      </c>
      <c r="AL40" s="4">
        <v>1</v>
      </c>
      <c r="AM40" s="4" t="s">
        <v>232</v>
      </c>
      <c r="AN40" s="4">
        <v>4</v>
      </c>
      <c r="AO40" s="4">
        <v>4</v>
      </c>
      <c r="AP40" s="4">
        <v>4</v>
      </c>
      <c r="AQ40" s="4">
        <v>4</v>
      </c>
      <c r="AR40" s="4">
        <v>4</v>
      </c>
      <c r="AS40" s="4">
        <v>4</v>
      </c>
      <c r="AT40" s="4">
        <v>1</v>
      </c>
      <c r="AU40" s="4">
        <v>4</v>
      </c>
      <c r="AV40" s="4">
        <v>4</v>
      </c>
      <c r="AW40" s="4" t="s">
        <v>232</v>
      </c>
      <c r="AX40" s="4" t="s">
        <v>232</v>
      </c>
      <c r="AY40" s="4">
        <v>4</v>
      </c>
      <c r="AZ40" s="4">
        <v>1</v>
      </c>
      <c r="BA40" s="4">
        <v>4</v>
      </c>
      <c r="BB40" s="4">
        <v>4</v>
      </c>
      <c r="BC40" s="4">
        <v>4</v>
      </c>
      <c r="BD40" s="4">
        <v>4</v>
      </c>
      <c r="BE40" s="4">
        <v>4</v>
      </c>
      <c r="BF40" s="4">
        <v>2</v>
      </c>
      <c r="BG40" s="4">
        <v>2</v>
      </c>
      <c r="BH40" s="4">
        <v>4</v>
      </c>
      <c r="BI40" s="4">
        <v>4</v>
      </c>
      <c r="BJ40" s="4">
        <v>1</v>
      </c>
      <c r="BK40" s="4">
        <v>3</v>
      </c>
      <c r="BL40" s="4">
        <v>3</v>
      </c>
      <c r="BM40" s="4" t="s">
        <v>232</v>
      </c>
      <c r="BN40" s="4">
        <v>4</v>
      </c>
      <c r="BO40" s="4">
        <v>4</v>
      </c>
      <c r="BP40" s="4">
        <v>4</v>
      </c>
      <c r="BQ40" s="4">
        <v>4</v>
      </c>
      <c r="BR40" s="4">
        <v>1</v>
      </c>
      <c r="BS40" s="4">
        <v>4</v>
      </c>
      <c r="BT40" s="4">
        <v>4</v>
      </c>
      <c r="BU40" s="4">
        <v>3</v>
      </c>
      <c r="BV40" s="4">
        <v>1</v>
      </c>
      <c r="BW40" s="4">
        <v>4</v>
      </c>
      <c r="BX40" s="4">
        <v>4</v>
      </c>
      <c r="BY40" s="4">
        <v>1</v>
      </c>
      <c r="BZ40" s="4">
        <v>4</v>
      </c>
      <c r="CA40" s="4">
        <v>3</v>
      </c>
      <c r="CB40" s="4">
        <v>3</v>
      </c>
      <c r="CC40" s="4">
        <v>4</v>
      </c>
      <c r="CD40" s="4">
        <v>4</v>
      </c>
      <c r="CE40" s="4">
        <v>1</v>
      </c>
      <c r="CF40" s="4">
        <v>4</v>
      </c>
      <c r="CG40" s="4">
        <v>4</v>
      </c>
      <c r="CH40" s="4">
        <v>3</v>
      </c>
      <c r="CI40" s="4">
        <v>4</v>
      </c>
      <c r="CJ40" s="4">
        <v>4</v>
      </c>
      <c r="CK40" s="4" t="s">
        <v>232</v>
      </c>
      <c r="CL40" s="4">
        <v>3</v>
      </c>
      <c r="CM40" s="4">
        <v>1</v>
      </c>
      <c r="CN40" s="4">
        <v>3</v>
      </c>
      <c r="CO40" s="4">
        <v>3</v>
      </c>
      <c r="CP40" s="4">
        <v>4</v>
      </c>
      <c r="CQ40" s="4">
        <v>4</v>
      </c>
      <c r="CR40" s="4">
        <v>4</v>
      </c>
      <c r="CS40" s="4">
        <v>4</v>
      </c>
      <c r="CT40" s="4">
        <v>3</v>
      </c>
      <c r="CU40" s="4">
        <v>2</v>
      </c>
      <c r="CV40" s="4">
        <v>4</v>
      </c>
      <c r="CW40" s="4">
        <v>3</v>
      </c>
      <c r="CX40" s="4">
        <v>4</v>
      </c>
      <c r="CY40" s="4">
        <v>4</v>
      </c>
      <c r="CZ40" s="4">
        <v>2</v>
      </c>
      <c r="DA40" s="4">
        <v>4</v>
      </c>
      <c r="DB40" s="4">
        <v>4</v>
      </c>
      <c r="DC40" s="4">
        <v>4</v>
      </c>
      <c r="DD40" s="4">
        <v>3</v>
      </c>
      <c r="DE40" s="4">
        <v>4</v>
      </c>
      <c r="DF40" s="4">
        <v>3</v>
      </c>
      <c r="DG40" s="4"/>
      <c r="DH40" s="4">
        <v>3</v>
      </c>
      <c r="DI40" s="4">
        <v>4</v>
      </c>
      <c r="DJ40" s="4" t="s">
        <v>232</v>
      </c>
      <c r="DK40" s="4">
        <v>4</v>
      </c>
      <c r="DL40" s="4">
        <v>4</v>
      </c>
      <c r="DM40" s="4"/>
      <c r="DN40" s="4">
        <v>4</v>
      </c>
      <c r="DO40" s="4">
        <v>4</v>
      </c>
      <c r="DP40" s="4">
        <v>4</v>
      </c>
      <c r="DQ40" s="4">
        <v>1</v>
      </c>
      <c r="DR40" s="4">
        <v>4</v>
      </c>
      <c r="DS40" s="4">
        <v>2</v>
      </c>
      <c r="DT40" s="4">
        <v>4</v>
      </c>
      <c r="DU40" s="4">
        <v>4</v>
      </c>
      <c r="DV40" s="4">
        <v>3</v>
      </c>
      <c r="DW40" s="12">
        <v>3</v>
      </c>
      <c r="DX40" s="12">
        <v>4</v>
      </c>
      <c r="DY40" s="12">
        <v>4</v>
      </c>
      <c r="DZ40" s="12">
        <v>4</v>
      </c>
      <c r="EA40" s="12">
        <v>3</v>
      </c>
      <c r="EB40" s="12">
        <v>4</v>
      </c>
      <c r="EC40" s="12">
        <v>4</v>
      </c>
      <c r="ED40" s="12">
        <v>1</v>
      </c>
      <c r="EE40" s="12">
        <v>4</v>
      </c>
      <c r="EF40" s="12">
        <v>3</v>
      </c>
      <c r="EG40" s="12">
        <v>4</v>
      </c>
      <c r="EH40" s="12">
        <v>4</v>
      </c>
      <c r="EI40" s="12">
        <v>4</v>
      </c>
      <c r="EJ40" s="12">
        <v>4</v>
      </c>
      <c r="EK40" s="12">
        <v>4</v>
      </c>
      <c r="EL40" s="12">
        <v>4</v>
      </c>
      <c r="EM40" s="12">
        <v>4</v>
      </c>
      <c r="EN40" s="12">
        <v>4</v>
      </c>
      <c r="EO40" s="12">
        <v>4</v>
      </c>
      <c r="EP40" s="12">
        <v>4</v>
      </c>
      <c r="EQ40" s="12">
        <v>4</v>
      </c>
      <c r="ER40" s="12">
        <v>2</v>
      </c>
      <c r="ES40" s="12">
        <v>4</v>
      </c>
      <c r="ET40" s="12">
        <v>4</v>
      </c>
      <c r="EU40" s="12">
        <v>4</v>
      </c>
      <c r="EV40" s="12">
        <v>4</v>
      </c>
      <c r="EW40" s="12">
        <v>4</v>
      </c>
      <c r="EX40" s="12">
        <v>4</v>
      </c>
      <c r="EY40" s="12">
        <v>1</v>
      </c>
      <c r="EZ40" s="12">
        <v>4</v>
      </c>
      <c r="FA40" s="12">
        <v>1</v>
      </c>
      <c r="FB40" s="12" t="s">
        <v>232</v>
      </c>
      <c r="FC40" s="12">
        <v>4</v>
      </c>
      <c r="FD40" s="12">
        <v>4</v>
      </c>
      <c r="FE40" s="12">
        <v>4</v>
      </c>
      <c r="FF40" s="12">
        <v>4</v>
      </c>
      <c r="FG40" s="14">
        <f t="shared" si="42"/>
        <v>3.44</v>
      </c>
      <c r="FH40">
        <f t="shared" si="56"/>
        <v>16</v>
      </c>
      <c r="FI40">
        <f t="shared" si="57"/>
        <v>7</v>
      </c>
      <c r="FJ40">
        <f t="shared" si="58"/>
        <v>22</v>
      </c>
      <c r="FK40">
        <f t="shared" si="59"/>
        <v>105</v>
      </c>
      <c r="FL40">
        <f t="shared" si="60"/>
        <v>9</v>
      </c>
      <c r="FN40" s="20">
        <f t="shared" si="61"/>
        <v>0.10062893081761007</v>
      </c>
      <c r="FO40" s="20">
        <f t="shared" si="62"/>
        <v>4.40251572327044E-2</v>
      </c>
      <c r="FP40" s="20">
        <f t="shared" si="63"/>
        <v>0.13836477987421383</v>
      </c>
      <c r="FQ40" s="20">
        <f t="shared" si="64"/>
        <v>0.660377358490566</v>
      </c>
      <c r="FR40" s="20">
        <f t="shared" si="65"/>
        <v>5.6603773584905662E-2</v>
      </c>
      <c r="FT40" s="20">
        <f t="shared" si="66"/>
        <v>0.14465408805031446</v>
      </c>
      <c r="FU40" s="20">
        <f t="shared" si="67"/>
        <v>0.79874213836477992</v>
      </c>
      <c r="FV40" s="20">
        <f t="shared" si="68"/>
        <v>5.6603773584905662E-2</v>
      </c>
    </row>
    <row r="41" spans="1:178" ht="19" thickBot="1" x14ac:dyDescent="0.4">
      <c r="A41" s="2" t="s">
        <v>72</v>
      </c>
      <c r="AX41" t="s">
        <v>187</v>
      </c>
      <c r="CP41" s="11"/>
      <c r="CQ41" s="10"/>
      <c r="DT41" s="11"/>
      <c r="EX41" t="s">
        <v>254</v>
      </c>
      <c r="EY41" t="s">
        <v>255</v>
      </c>
    </row>
    <row r="42" spans="1:178" ht="15" thickBot="1" x14ac:dyDescent="0.4">
      <c r="A42" s="5" t="s">
        <v>33</v>
      </c>
      <c r="B42" s="4">
        <v>2</v>
      </c>
      <c r="C42" s="4">
        <v>1</v>
      </c>
      <c r="D42" s="4">
        <v>2</v>
      </c>
      <c r="E42" s="4">
        <v>2</v>
      </c>
      <c r="F42" s="4">
        <v>2</v>
      </c>
      <c r="G42" s="4">
        <v>1</v>
      </c>
      <c r="H42" s="4">
        <v>2</v>
      </c>
      <c r="I42" s="4">
        <v>2</v>
      </c>
      <c r="J42" s="4">
        <v>1</v>
      </c>
      <c r="K42" s="4">
        <v>1</v>
      </c>
      <c r="L42" s="4">
        <v>2</v>
      </c>
      <c r="M42" s="4">
        <v>2</v>
      </c>
      <c r="N42" s="4">
        <v>2</v>
      </c>
      <c r="O42" s="4">
        <v>1</v>
      </c>
      <c r="P42" s="4">
        <v>2</v>
      </c>
      <c r="Q42" s="4">
        <v>1</v>
      </c>
      <c r="R42" s="4">
        <v>3</v>
      </c>
      <c r="S42" s="4">
        <v>2</v>
      </c>
      <c r="T42" s="4">
        <v>2</v>
      </c>
      <c r="U42" s="4">
        <v>1</v>
      </c>
      <c r="V42" s="4">
        <v>2</v>
      </c>
      <c r="W42" s="4">
        <v>3</v>
      </c>
      <c r="X42" s="4">
        <v>1</v>
      </c>
      <c r="Y42" s="4">
        <v>1</v>
      </c>
      <c r="Z42" s="4">
        <v>1</v>
      </c>
      <c r="AA42" s="4">
        <v>1</v>
      </c>
      <c r="AB42" s="4">
        <v>2</v>
      </c>
      <c r="AC42" s="4" t="s">
        <v>232</v>
      </c>
      <c r="AD42" s="4">
        <v>2</v>
      </c>
      <c r="AE42" s="4">
        <v>3</v>
      </c>
      <c r="AF42" s="4">
        <v>3</v>
      </c>
      <c r="AG42" s="4">
        <v>3</v>
      </c>
      <c r="AH42" s="4">
        <v>1</v>
      </c>
      <c r="AI42" s="4">
        <v>2</v>
      </c>
      <c r="AJ42" s="4">
        <v>1</v>
      </c>
      <c r="AK42" s="4">
        <v>2</v>
      </c>
      <c r="AL42" s="4">
        <v>1</v>
      </c>
      <c r="AM42" s="4">
        <v>2</v>
      </c>
      <c r="AN42" s="4" t="s">
        <v>232</v>
      </c>
      <c r="AO42" s="4">
        <v>3</v>
      </c>
      <c r="AP42" s="4">
        <v>3</v>
      </c>
      <c r="AQ42" s="4">
        <v>2</v>
      </c>
      <c r="AR42" s="4">
        <v>1</v>
      </c>
      <c r="AS42" s="4">
        <v>2</v>
      </c>
      <c r="AT42" s="4">
        <v>1</v>
      </c>
      <c r="AU42" s="4">
        <v>2</v>
      </c>
      <c r="AV42" s="4">
        <v>1</v>
      </c>
      <c r="AW42" s="4">
        <v>1</v>
      </c>
      <c r="AX42" s="4">
        <v>1</v>
      </c>
      <c r="AY42" s="4">
        <v>1</v>
      </c>
      <c r="AZ42" s="4">
        <v>1</v>
      </c>
      <c r="BA42" s="4">
        <v>3</v>
      </c>
      <c r="BB42" s="4">
        <v>2</v>
      </c>
      <c r="BC42" s="4">
        <v>2</v>
      </c>
      <c r="BD42" s="4">
        <v>2</v>
      </c>
      <c r="BE42" s="4">
        <v>2</v>
      </c>
      <c r="BF42" s="4">
        <v>3</v>
      </c>
      <c r="BG42" s="4">
        <v>3</v>
      </c>
      <c r="BH42" s="4">
        <v>1</v>
      </c>
      <c r="BI42" s="4">
        <v>1</v>
      </c>
      <c r="BJ42" s="4">
        <v>4</v>
      </c>
      <c r="BK42" s="4">
        <v>2</v>
      </c>
      <c r="BL42" s="4">
        <v>2</v>
      </c>
      <c r="BM42" s="4">
        <v>2</v>
      </c>
      <c r="BN42" s="4">
        <v>4</v>
      </c>
      <c r="BO42" s="4">
        <v>2</v>
      </c>
      <c r="BP42" s="4">
        <v>1</v>
      </c>
      <c r="BQ42" s="4">
        <v>1</v>
      </c>
      <c r="BR42" s="4">
        <v>3</v>
      </c>
      <c r="BS42" s="4">
        <v>3</v>
      </c>
      <c r="BT42" s="4">
        <v>2</v>
      </c>
      <c r="BU42" s="4">
        <v>2</v>
      </c>
      <c r="BV42" s="4">
        <v>1</v>
      </c>
      <c r="BW42" s="4">
        <v>2</v>
      </c>
      <c r="BX42" s="4">
        <v>3</v>
      </c>
      <c r="BY42" s="4">
        <v>2</v>
      </c>
      <c r="BZ42" s="4">
        <v>3</v>
      </c>
      <c r="CA42" s="4">
        <v>2</v>
      </c>
      <c r="CB42" s="4">
        <v>3</v>
      </c>
      <c r="CC42" s="4">
        <v>1</v>
      </c>
      <c r="CD42" s="4">
        <v>1</v>
      </c>
      <c r="CE42" s="4">
        <v>3</v>
      </c>
      <c r="CF42" s="4">
        <v>1</v>
      </c>
      <c r="CG42" s="4">
        <v>2</v>
      </c>
      <c r="CH42" s="4">
        <v>2</v>
      </c>
      <c r="CI42" s="4">
        <v>2</v>
      </c>
      <c r="CJ42" s="4">
        <v>1</v>
      </c>
      <c r="CK42" s="4">
        <v>2</v>
      </c>
      <c r="CL42" s="4">
        <v>2</v>
      </c>
      <c r="CM42" s="4">
        <v>2</v>
      </c>
      <c r="CN42" s="4">
        <v>2</v>
      </c>
      <c r="CO42" s="4">
        <v>1</v>
      </c>
      <c r="CP42" s="4">
        <v>2</v>
      </c>
      <c r="CQ42" s="4">
        <v>1</v>
      </c>
      <c r="CR42" s="4">
        <v>1</v>
      </c>
      <c r="CS42" s="4">
        <v>2</v>
      </c>
      <c r="CT42" s="4">
        <v>2</v>
      </c>
      <c r="CU42" s="4">
        <v>2</v>
      </c>
      <c r="CV42" s="4">
        <v>1</v>
      </c>
      <c r="CW42" s="4">
        <v>2</v>
      </c>
      <c r="CX42" s="4">
        <v>3</v>
      </c>
      <c r="CY42" s="4" t="s">
        <v>232</v>
      </c>
      <c r="CZ42" s="4">
        <v>3</v>
      </c>
      <c r="DA42" s="4">
        <v>2</v>
      </c>
      <c r="DB42" s="4">
        <v>2</v>
      </c>
      <c r="DC42" s="4">
        <v>4</v>
      </c>
      <c r="DD42" s="4">
        <v>4</v>
      </c>
      <c r="DE42" s="4">
        <v>1</v>
      </c>
      <c r="DF42" s="4">
        <v>2</v>
      </c>
      <c r="DG42" s="4"/>
      <c r="DH42" s="4">
        <v>2</v>
      </c>
      <c r="DI42" s="4">
        <v>3</v>
      </c>
      <c r="DJ42" s="4" t="s">
        <v>232</v>
      </c>
      <c r="DK42" s="4">
        <v>3</v>
      </c>
      <c r="DL42" s="4">
        <v>2</v>
      </c>
      <c r="DM42" s="4">
        <v>3</v>
      </c>
      <c r="DN42" s="4">
        <v>2</v>
      </c>
      <c r="DO42" s="4">
        <v>1</v>
      </c>
      <c r="DP42" s="4">
        <v>1</v>
      </c>
      <c r="DQ42" s="4">
        <v>2</v>
      </c>
      <c r="DR42" s="4">
        <v>1</v>
      </c>
      <c r="DS42" s="4">
        <v>3</v>
      </c>
      <c r="DT42" s="4">
        <v>3</v>
      </c>
      <c r="DU42" s="4">
        <v>1</v>
      </c>
      <c r="DV42" s="4">
        <v>1</v>
      </c>
      <c r="DW42" s="12">
        <v>1</v>
      </c>
      <c r="DX42" s="12">
        <v>2</v>
      </c>
      <c r="DY42" s="12">
        <v>2</v>
      </c>
      <c r="DZ42" s="12">
        <v>1</v>
      </c>
      <c r="EA42" s="12">
        <v>2</v>
      </c>
      <c r="EB42" s="12">
        <v>2</v>
      </c>
      <c r="EC42" s="12">
        <v>3</v>
      </c>
      <c r="ED42" s="12">
        <v>2</v>
      </c>
      <c r="EE42" s="12">
        <v>5</v>
      </c>
      <c r="EF42" s="12">
        <v>2</v>
      </c>
      <c r="EG42" s="12">
        <v>2</v>
      </c>
      <c r="EH42" s="12">
        <v>3</v>
      </c>
      <c r="EI42" s="12">
        <v>2</v>
      </c>
      <c r="EJ42" s="12">
        <v>2</v>
      </c>
      <c r="EK42" s="12">
        <v>4</v>
      </c>
      <c r="EL42" s="12">
        <v>3</v>
      </c>
      <c r="EM42" s="12">
        <v>3</v>
      </c>
      <c r="EN42" s="12">
        <v>2</v>
      </c>
      <c r="EO42" s="12">
        <v>2</v>
      </c>
      <c r="EP42" s="12">
        <v>2</v>
      </c>
      <c r="EQ42" s="12">
        <v>2</v>
      </c>
      <c r="ER42" s="12">
        <v>3</v>
      </c>
      <c r="ES42" s="12">
        <v>2</v>
      </c>
      <c r="ET42" s="12">
        <v>3</v>
      </c>
      <c r="EU42" s="12" t="s">
        <v>232</v>
      </c>
      <c r="EV42" s="12">
        <v>3</v>
      </c>
      <c r="EW42" s="12">
        <v>3</v>
      </c>
      <c r="EX42" s="12">
        <v>3</v>
      </c>
      <c r="EY42" s="12">
        <v>2</v>
      </c>
      <c r="EZ42" s="12">
        <v>2</v>
      </c>
      <c r="FA42" s="12">
        <v>2</v>
      </c>
      <c r="FB42" s="12">
        <v>4</v>
      </c>
      <c r="FC42" s="12">
        <v>2</v>
      </c>
      <c r="FD42" s="12">
        <v>2</v>
      </c>
      <c r="FE42" s="12">
        <v>1</v>
      </c>
      <c r="FF42" s="12">
        <v>3</v>
      </c>
      <c r="FG42" s="14">
        <f t="shared" si="42"/>
        <v>2.032258064516129</v>
      </c>
      <c r="FH42">
        <f t="shared" ref="FH42:FH47" si="69">COUNTIF(B42:FF42, 1)</f>
        <v>43</v>
      </c>
      <c r="FI42">
        <f t="shared" ref="FI42:FI47" si="70">COUNTIF(B42:FF42, 2)</f>
        <v>72</v>
      </c>
      <c r="FJ42">
        <f t="shared" ref="FJ42:FJ47" si="71">COUNTIF(B42:FF42,3)</f>
        <v>33</v>
      </c>
      <c r="FK42">
        <f t="shared" ref="FK42:FK47" si="72">COUNTIF(B42:FF42, 4)</f>
        <v>6</v>
      </c>
      <c r="FL42">
        <f t="shared" ref="FL42:FL47" si="73">COUNTIF(B42:FF42, "N")</f>
        <v>5</v>
      </c>
      <c r="FN42" s="20">
        <f t="shared" ref="FN42:FN47" si="74">FH42/SUM($FH42:$FL42)</f>
        <v>0.27044025157232704</v>
      </c>
      <c r="FO42" s="20">
        <f t="shared" ref="FO42:FO47" si="75">FI42/SUM($FH42:$FL42)</f>
        <v>0.45283018867924529</v>
      </c>
      <c r="FP42" s="20">
        <f t="shared" ref="FP42:FP47" si="76">FJ42/SUM($FH42:$FL42)</f>
        <v>0.20754716981132076</v>
      </c>
      <c r="FQ42" s="20">
        <f t="shared" ref="FQ42:FQ47" si="77">FK42/SUM($FH42:$FL42)</f>
        <v>3.7735849056603772E-2</v>
      </c>
      <c r="FR42" s="20">
        <f t="shared" ref="FR42:FR47" si="78">FL42/SUM($FH42:$FL42)</f>
        <v>3.1446540880503145E-2</v>
      </c>
      <c r="FT42" s="20">
        <f t="shared" ref="FT42:FT47" si="79">SUM(FH42:FI42)/SUM($FH42:$FL42)</f>
        <v>0.72327044025157228</v>
      </c>
      <c r="FU42" s="20">
        <f t="shared" ref="FU42:FU47" si="80">SUM(FJ42:FK42)/SUM($FH42:$FL42)</f>
        <v>0.24528301886792453</v>
      </c>
      <c r="FV42" s="20">
        <f t="shared" ref="FV42:FV47" si="81">FL42/SUM(FH42:FL42)</f>
        <v>3.1446540880503145E-2</v>
      </c>
    </row>
    <row r="43" spans="1:178" ht="15" thickBot="1" x14ac:dyDescent="0.4">
      <c r="A43" s="1" t="s">
        <v>34</v>
      </c>
      <c r="B43" s="4">
        <v>2</v>
      </c>
      <c r="C43" s="4">
        <v>1</v>
      </c>
      <c r="D43" s="4">
        <v>2</v>
      </c>
      <c r="E43" s="4">
        <v>2</v>
      </c>
      <c r="F43" s="4">
        <v>2</v>
      </c>
      <c r="G43" s="4">
        <v>1</v>
      </c>
      <c r="H43" s="4">
        <v>2</v>
      </c>
      <c r="I43" s="4">
        <v>1</v>
      </c>
      <c r="J43" s="4">
        <v>1</v>
      </c>
      <c r="K43" s="4">
        <v>1</v>
      </c>
      <c r="L43" s="4">
        <v>1</v>
      </c>
      <c r="M43" s="4">
        <v>2</v>
      </c>
      <c r="N43" s="4">
        <v>2</v>
      </c>
      <c r="O43" s="4">
        <v>1</v>
      </c>
      <c r="P43" s="4">
        <v>2</v>
      </c>
      <c r="Q43" s="4">
        <v>1</v>
      </c>
      <c r="R43" s="4">
        <v>3</v>
      </c>
      <c r="S43" s="4">
        <v>2</v>
      </c>
      <c r="T43" s="4">
        <v>2</v>
      </c>
      <c r="U43" s="4">
        <v>1</v>
      </c>
      <c r="V43" s="4" t="s">
        <v>232</v>
      </c>
      <c r="W43" s="4">
        <v>2</v>
      </c>
      <c r="X43" s="4">
        <v>1</v>
      </c>
      <c r="Y43" s="4">
        <v>1</v>
      </c>
      <c r="Z43" s="4">
        <v>1</v>
      </c>
      <c r="AA43" s="4">
        <v>1</v>
      </c>
      <c r="AB43" s="4">
        <v>2</v>
      </c>
      <c r="AC43" s="4" t="s">
        <v>232</v>
      </c>
      <c r="AD43" s="4">
        <v>2</v>
      </c>
      <c r="AE43" s="4">
        <v>2</v>
      </c>
      <c r="AF43" s="4">
        <v>3</v>
      </c>
      <c r="AG43" s="4">
        <v>2</v>
      </c>
      <c r="AH43" s="4">
        <v>1</v>
      </c>
      <c r="AI43" s="4">
        <v>1</v>
      </c>
      <c r="AJ43" s="4">
        <v>1</v>
      </c>
      <c r="AK43" s="4">
        <v>3</v>
      </c>
      <c r="AL43" s="4">
        <v>1</v>
      </c>
      <c r="AM43" s="4">
        <v>2</v>
      </c>
      <c r="AN43" s="4" t="s">
        <v>232</v>
      </c>
      <c r="AO43" s="4">
        <v>2</v>
      </c>
      <c r="AP43" s="4">
        <v>2</v>
      </c>
      <c r="AQ43" s="4">
        <v>2</v>
      </c>
      <c r="AR43" s="4">
        <v>1</v>
      </c>
      <c r="AS43" s="4">
        <v>2</v>
      </c>
      <c r="AT43" s="4">
        <v>1</v>
      </c>
      <c r="AU43" s="4">
        <v>2</v>
      </c>
      <c r="AV43" s="4">
        <v>1</v>
      </c>
      <c r="AW43" s="4">
        <v>1</v>
      </c>
      <c r="AX43" s="4">
        <v>1</v>
      </c>
      <c r="AY43" s="4">
        <v>1</v>
      </c>
      <c r="AZ43" s="4">
        <v>1</v>
      </c>
      <c r="BA43" s="4">
        <v>2</v>
      </c>
      <c r="BB43" s="4">
        <v>2</v>
      </c>
      <c r="BC43" s="4"/>
      <c r="BD43" s="4">
        <v>1</v>
      </c>
      <c r="BE43" s="4">
        <v>2</v>
      </c>
      <c r="BF43" s="4">
        <v>3</v>
      </c>
      <c r="BG43" s="4">
        <v>3</v>
      </c>
      <c r="BH43" s="4">
        <v>1</v>
      </c>
      <c r="BI43" s="4">
        <v>1</v>
      </c>
      <c r="BJ43" s="4">
        <v>3</v>
      </c>
      <c r="BK43" s="4">
        <v>2</v>
      </c>
      <c r="BL43" s="4">
        <v>1</v>
      </c>
      <c r="BM43" s="4">
        <v>2</v>
      </c>
      <c r="BN43" s="4">
        <v>4</v>
      </c>
      <c r="BO43" s="4">
        <v>2</v>
      </c>
      <c r="BP43" s="4">
        <v>1</v>
      </c>
      <c r="BQ43" s="4">
        <v>1</v>
      </c>
      <c r="BR43" s="4">
        <v>2</v>
      </c>
      <c r="BS43" s="4">
        <v>4</v>
      </c>
      <c r="BT43" s="4">
        <v>1</v>
      </c>
      <c r="BU43" s="4">
        <v>2</v>
      </c>
      <c r="BV43" s="4">
        <v>1</v>
      </c>
      <c r="BW43" s="4">
        <v>3</v>
      </c>
      <c r="BX43" s="4">
        <v>3</v>
      </c>
      <c r="BY43" s="4">
        <v>2</v>
      </c>
      <c r="BZ43" s="4">
        <v>3</v>
      </c>
      <c r="CA43" s="4">
        <v>2</v>
      </c>
      <c r="CB43" s="4">
        <v>3</v>
      </c>
      <c r="CC43" s="4">
        <v>1</v>
      </c>
      <c r="CD43" s="4">
        <v>1</v>
      </c>
      <c r="CE43" s="4">
        <v>3</v>
      </c>
      <c r="CF43" s="4">
        <v>1</v>
      </c>
      <c r="CG43" s="4">
        <v>2</v>
      </c>
      <c r="CH43" s="4">
        <v>2</v>
      </c>
      <c r="CI43" s="4">
        <v>2</v>
      </c>
      <c r="CJ43" s="4">
        <v>1</v>
      </c>
      <c r="CK43" s="4">
        <v>3</v>
      </c>
      <c r="CL43" s="4">
        <v>1</v>
      </c>
      <c r="CM43" s="4">
        <v>2</v>
      </c>
      <c r="CN43" s="4">
        <v>2</v>
      </c>
      <c r="CO43" s="4">
        <v>1</v>
      </c>
      <c r="CP43" s="4">
        <v>1</v>
      </c>
      <c r="CQ43" s="4">
        <v>1</v>
      </c>
      <c r="CR43" s="4">
        <v>1</v>
      </c>
      <c r="CS43" s="4">
        <v>2</v>
      </c>
      <c r="CT43" s="4">
        <v>2</v>
      </c>
      <c r="CU43" s="4">
        <v>2</v>
      </c>
      <c r="CV43" s="4">
        <v>1</v>
      </c>
      <c r="CW43" s="4">
        <v>2</v>
      </c>
      <c r="CX43" s="4">
        <v>2</v>
      </c>
      <c r="CY43" s="4">
        <v>2</v>
      </c>
      <c r="CZ43" s="4">
        <v>3</v>
      </c>
      <c r="DA43" s="4">
        <v>2</v>
      </c>
      <c r="DB43" s="4">
        <v>2</v>
      </c>
      <c r="DC43" s="4">
        <v>3</v>
      </c>
      <c r="DD43" s="4">
        <v>3</v>
      </c>
      <c r="DE43" s="4">
        <v>1</v>
      </c>
      <c r="DF43" s="4">
        <v>3</v>
      </c>
      <c r="DG43" s="4"/>
      <c r="DH43" s="4">
        <v>2</v>
      </c>
      <c r="DI43" s="4">
        <v>2</v>
      </c>
      <c r="DJ43" s="4">
        <v>2</v>
      </c>
      <c r="DK43" s="4">
        <v>3</v>
      </c>
      <c r="DL43" s="4">
        <v>2</v>
      </c>
      <c r="DM43" s="4">
        <v>3</v>
      </c>
      <c r="DN43" s="4">
        <v>2</v>
      </c>
      <c r="DO43" s="4">
        <v>1</v>
      </c>
      <c r="DP43" s="4">
        <v>1</v>
      </c>
      <c r="DQ43" s="4">
        <v>2</v>
      </c>
      <c r="DR43" s="4">
        <v>1</v>
      </c>
      <c r="DS43" s="4">
        <v>3</v>
      </c>
      <c r="DT43" s="4">
        <v>3</v>
      </c>
      <c r="DU43" s="4">
        <v>1</v>
      </c>
      <c r="DV43" s="4">
        <v>1</v>
      </c>
      <c r="DW43" s="12">
        <v>1</v>
      </c>
      <c r="DX43" s="12">
        <v>1</v>
      </c>
      <c r="DY43" s="12">
        <v>2</v>
      </c>
      <c r="DZ43" s="12">
        <v>1</v>
      </c>
      <c r="EA43" s="12">
        <v>2</v>
      </c>
      <c r="EB43" s="12">
        <v>2</v>
      </c>
      <c r="EC43" s="12">
        <v>2</v>
      </c>
      <c r="ED43" s="12">
        <v>1</v>
      </c>
      <c r="EE43" s="12">
        <v>2</v>
      </c>
      <c r="EF43" s="12">
        <v>2</v>
      </c>
      <c r="EG43" s="12">
        <v>2</v>
      </c>
      <c r="EH43" s="12">
        <v>3</v>
      </c>
      <c r="EI43" s="12">
        <v>2</v>
      </c>
      <c r="EJ43" s="12">
        <v>2</v>
      </c>
      <c r="EK43" s="12">
        <v>4</v>
      </c>
      <c r="EL43" s="12" t="s">
        <v>232</v>
      </c>
      <c r="EM43" s="12">
        <v>3</v>
      </c>
      <c r="EN43" s="12">
        <v>2</v>
      </c>
      <c r="EO43" s="12">
        <v>3</v>
      </c>
      <c r="EP43" s="12">
        <v>3</v>
      </c>
      <c r="EQ43" s="12">
        <v>2</v>
      </c>
      <c r="ER43" s="12">
        <v>3</v>
      </c>
      <c r="ES43" s="12">
        <v>1</v>
      </c>
      <c r="ET43" s="12">
        <v>2</v>
      </c>
      <c r="EU43" s="12">
        <v>2</v>
      </c>
      <c r="EV43" s="12">
        <v>3</v>
      </c>
      <c r="EW43" s="12">
        <v>2</v>
      </c>
      <c r="EX43" s="12">
        <v>3</v>
      </c>
      <c r="EY43" s="12">
        <v>2</v>
      </c>
      <c r="EZ43" s="12">
        <v>1</v>
      </c>
      <c r="FA43" s="12">
        <v>2</v>
      </c>
      <c r="FB43" s="12">
        <v>4</v>
      </c>
      <c r="FC43" s="12">
        <v>2</v>
      </c>
      <c r="FD43" s="12">
        <v>2</v>
      </c>
      <c r="FE43" s="12">
        <v>1</v>
      </c>
      <c r="FF43" s="12">
        <v>3</v>
      </c>
      <c r="FG43" s="14">
        <f t="shared" si="42"/>
        <v>1.8774193548387097</v>
      </c>
      <c r="FH43">
        <f t="shared" si="69"/>
        <v>55</v>
      </c>
      <c r="FI43">
        <f t="shared" si="70"/>
        <v>68</v>
      </c>
      <c r="FJ43">
        <f t="shared" si="71"/>
        <v>28</v>
      </c>
      <c r="FK43">
        <f t="shared" si="72"/>
        <v>4</v>
      </c>
      <c r="FL43">
        <f t="shared" si="73"/>
        <v>4</v>
      </c>
      <c r="FN43" s="20">
        <f t="shared" si="74"/>
        <v>0.34591194968553457</v>
      </c>
      <c r="FO43" s="20">
        <f t="shared" si="75"/>
        <v>0.42767295597484278</v>
      </c>
      <c r="FP43" s="20">
        <f t="shared" si="76"/>
        <v>0.1761006289308176</v>
      </c>
      <c r="FQ43" s="20">
        <f t="shared" si="77"/>
        <v>2.5157232704402517E-2</v>
      </c>
      <c r="FR43" s="20">
        <f t="shared" si="78"/>
        <v>2.5157232704402517E-2</v>
      </c>
      <c r="FT43" s="20">
        <f t="shared" si="79"/>
        <v>0.77358490566037741</v>
      </c>
      <c r="FU43" s="20">
        <f t="shared" si="80"/>
        <v>0.20125786163522014</v>
      </c>
      <c r="FV43" s="20">
        <f t="shared" si="81"/>
        <v>2.5157232704402517E-2</v>
      </c>
    </row>
    <row r="44" spans="1:178" ht="15" thickBot="1" x14ac:dyDescent="0.4">
      <c r="A44" s="1" t="s">
        <v>35</v>
      </c>
      <c r="B44" s="4">
        <v>3</v>
      </c>
      <c r="C44" s="4">
        <v>2</v>
      </c>
      <c r="D44" s="4">
        <v>2</v>
      </c>
      <c r="E44" s="4">
        <v>2</v>
      </c>
      <c r="F44" s="4">
        <v>2</v>
      </c>
      <c r="G44" s="4">
        <v>1</v>
      </c>
      <c r="H44" s="4">
        <v>2</v>
      </c>
      <c r="I44" s="4">
        <v>2</v>
      </c>
      <c r="J44" s="4">
        <v>1</v>
      </c>
      <c r="K44" s="4">
        <v>1</v>
      </c>
      <c r="L44" s="4">
        <v>2</v>
      </c>
      <c r="M44" s="4">
        <v>1</v>
      </c>
      <c r="N44" s="4">
        <v>2</v>
      </c>
      <c r="O44" s="4">
        <v>1</v>
      </c>
      <c r="P44" s="4">
        <v>2</v>
      </c>
      <c r="Q44" s="4">
        <v>1</v>
      </c>
      <c r="R44" s="4">
        <v>3</v>
      </c>
      <c r="S44" s="4">
        <v>3</v>
      </c>
      <c r="T44" s="4">
        <v>2</v>
      </c>
      <c r="U44" s="4">
        <v>1</v>
      </c>
      <c r="V44" s="4" t="s">
        <v>232</v>
      </c>
      <c r="W44" s="4">
        <v>4</v>
      </c>
      <c r="X44" s="4">
        <v>1</v>
      </c>
      <c r="Y44" s="4">
        <v>1</v>
      </c>
      <c r="Z44" s="4">
        <v>1</v>
      </c>
      <c r="AA44" s="4">
        <v>1</v>
      </c>
      <c r="AB44" s="4">
        <v>2</v>
      </c>
      <c r="AC44" s="4" t="s">
        <v>232</v>
      </c>
      <c r="AD44" s="4">
        <v>2</v>
      </c>
      <c r="AE44" s="4">
        <v>2</v>
      </c>
      <c r="AF44" s="4">
        <v>3</v>
      </c>
      <c r="AG44" s="4">
        <v>2</v>
      </c>
      <c r="AH44" s="4">
        <v>1</v>
      </c>
      <c r="AI44" s="4">
        <v>2</v>
      </c>
      <c r="AJ44" s="4">
        <v>1</v>
      </c>
      <c r="AK44" s="4">
        <v>2</v>
      </c>
      <c r="AL44" s="4">
        <v>1</v>
      </c>
      <c r="AM44" s="4">
        <v>2</v>
      </c>
      <c r="AN44" s="4" t="s">
        <v>232</v>
      </c>
      <c r="AO44" s="4">
        <v>3</v>
      </c>
      <c r="AP44" s="4">
        <v>3</v>
      </c>
      <c r="AQ44" s="4">
        <v>2</v>
      </c>
      <c r="AR44" s="4">
        <v>1</v>
      </c>
      <c r="AS44" s="4">
        <v>2</v>
      </c>
      <c r="AT44" s="4">
        <v>1</v>
      </c>
      <c r="AU44" s="4">
        <v>1</v>
      </c>
      <c r="AV44" s="4">
        <v>1</v>
      </c>
      <c r="AW44" s="4">
        <v>1</v>
      </c>
      <c r="AX44" s="4">
        <v>1</v>
      </c>
      <c r="AY44" s="4">
        <v>1</v>
      </c>
      <c r="AZ44" s="4">
        <v>1</v>
      </c>
      <c r="BA44" s="4">
        <v>4</v>
      </c>
      <c r="BB44" s="4" t="s">
        <v>232</v>
      </c>
      <c r="BC44" s="4">
        <v>3</v>
      </c>
      <c r="BD44" s="4">
        <v>1</v>
      </c>
      <c r="BE44" s="4">
        <v>1</v>
      </c>
      <c r="BF44" s="4" t="s">
        <v>232</v>
      </c>
      <c r="BG44" s="4" t="s">
        <v>232</v>
      </c>
      <c r="BH44" s="4">
        <v>1</v>
      </c>
      <c r="BI44" s="4">
        <v>1</v>
      </c>
      <c r="BJ44" s="4">
        <v>2</v>
      </c>
      <c r="BK44" s="4">
        <v>2</v>
      </c>
      <c r="BL44" s="4">
        <v>2</v>
      </c>
      <c r="BM44" s="4">
        <v>2</v>
      </c>
      <c r="BN44" s="4">
        <v>4</v>
      </c>
      <c r="BO44" s="4">
        <v>2</v>
      </c>
      <c r="BP44" s="4">
        <v>1</v>
      </c>
      <c r="BQ44" s="4">
        <v>1</v>
      </c>
      <c r="BR44" s="4">
        <v>3</v>
      </c>
      <c r="BS44" s="4">
        <v>3</v>
      </c>
      <c r="BT44" s="4">
        <v>2</v>
      </c>
      <c r="BU44" s="4">
        <v>2</v>
      </c>
      <c r="BV44" s="4">
        <v>1</v>
      </c>
      <c r="BW44" s="4">
        <v>3</v>
      </c>
      <c r="BX44" s="4">
        <v>3</v>
      </c>
      <c r="BY44" s="4">
        <v>2</v>
      </c>
      <c r="BZ44" s="4">
        <v>3</v>
      </c>
      <c r="CA44" s="4">
        <v>1</v>
      </c>
      <c r="CB44" s="4">
        <v>3</v>
      </c>
      <c r="CC44" s="4">
        <v>1</v>
      </c>
      <c r="CD44" s="4">
        <v>2</v>
      </c>
      <c r="CE44" s="4">
        <v>3</v>
      </c>
      <c r="CF44" s="4">
        <v>1</v>
      </c>
      <c r="CG44" s="4">
        <v>1</v>
      </c>
      <c r="CH44" s="4">
        <v>2</v>
      </c>
      <c r="CI44" s="4">
        <v>2</v>
      </c>
      <c r="CJ44" s="4">
        <v>1</v>
      </c>
      <c r="CK44" s="4">
        <v>2</v>
      </c>
      <c r="CL44" s="4">
        <v>1</v>
      </c>
      <c r="CM44" s="4">
        <v>3</v>
      </c>
      <c r="CN44" s="4">
        <v>2</v>
      </c>
      <c r="CO44" s="4">
        <v>1</v>
      </c>
      <c r="CP44" s="4">
        <v>1</v>
      </c>
      <c r="CQ44" s="4">
        <v>1</v>
      </c>
      <c r="CR44" s="4">
        <v>1</v>
      </c>
      <c r="CS44" s="4">
        <v>3</v>
      </c>
      <c r="CT44" s="4">
        <v>2</v>
      </c>
      <c r="CU44" s="4">
        <v>2</v>
      </c>
      <c r="CV44" s="4">
        <v>2</v>
      </c>
      <c r="CW44" s="4">
        <v>2</v>
      </c>
      <c r="CX44" s="4" t="s">
        <v>232</v>
      </c>
      <c r="CY44" s="4">
        <v>2</v>
      </c>
      <c r="CZ44" s="4">
        <v>3</v>
      </c>
      <c r="DA44" s="4">
        <v>3</v>
      </c>
      <c r="DB44" s="4" t="s">
        <v>232</v>
      </c>
      <c r="DC44" s="4">
        <v>4</v>
      </c>
      <c r="DD44" s="4">
        <v>4</v>
      </c>
      <c r="DE44" s="4">
        <v>1</v>
      </c>
      <c r="DF44" s="4">
        <v>2</v>
      </c>
      <c r="DG44" s="4">
        <v>1</v>
      </c>
      <c r="DH44" s="4">
        <v>2</v>
      </c>
      <c r="DI44" s="4">
        <v>2</v>
      </c>
      <c r="DJ44" s="4">
        <v>2</v>
      </c>
      <c r="DK44" s="4">
        <v>3</v>
      </c>
      <c r="DL44" s="4">
        <v>2</v>
      </c>
      <c r="DM44" s="4">
        <v>3</v>
      </c>
      <c r="DN44" s="4">
        <v>2</v>
      </c>
      <c r="DO44" s="4">
        <v>1</v>
      </c>
      <c r="DP44" s="4">
        <v>1</v>
      </c>
      <c r="DQ44" s="4">
        <v>2</v>
      </c>
      <c r="DR44" s="4">
        <v>1</v>
      </c>
      <c r="DS44" s="4">
        <v>3</v>
      </c>
      <c r="DT44" s="4">
        <v>3</v>
      </c>
      <c r="DU44" s="4">
        <v>1</v>
      </c>
      <c r="DV44" s="4">
        <v>1</v>
      </c>
      <c r="DW44" s="12">
        <v>1</v>
      </c>
      <c r="DX44" s="12">
        <v>2</v>
      </c>
      <c r="DY44" s="12">
        <v>2</v>
      </c>
      <c r="DZ44" s="12">
        <v>1</v>
      </c>
      <c r="EA44" s="12">
        <v>2</v>
      </c>
      <c r="EB44" s="12">
        <v>2</v>
      </c>
      <c r="EC44" s="12">
        <v>2</v>
      </c>
      <c r="ED44" s="12">
        <v>2</v>
      </c>
      <c r="EE44" s="12">
        <v>2</v>
      </c>
      <c r="EF44" s="12">
        <v>2</v>
      </c>
      <c r="EG44" s="12">
        <v>2</v>
      </c>
      <c r="EH44" s="12">
        <v>2</v>
      </c>
      <c r="EI44" s="12">
        <v>2</v>
      </c>
      <c r="EJ44" s="12">
        <v>3</v>
      </c>
      <c r="EK44" s="12">
        <v>4</v>
      </c>
      <c r="EL44" s="12">
        <v>4</v>
      </c>
      <c r="EM44" s="12">
        <v>3</v>
      </c>
      <c r="EN44" s="12">
        <v>3</v>
      </c>
      <c r="EO44" s="12">
        <v>3</v>
      </c>
      <c r="EP44" s="12">
        <v>3</v>
      </c>
      <c r="EQ44" s="12">
        <v>2</v>
      </c>
      <c r="ER44" s="12">
        <v>3</v>
      </c>
      <c r="ES44" s="12">
        <v>2</v>
      </c>
      <c r="ET44" s="12">
        <v>2</v>
      </c>
      <c r="EU44" s="12">
        <v>2</v>
      </c>
      <c r="EV44" s="12" t="s">
        <v>232</v>
      </c>
      <c r="EW44" s="12">
        <v>4</v>
      </c>
      <c r="EX44" s="12">
        <v>3</v>
      </c>
      <c r="EY44" s="12" t="s">
        <v>232</v>
      </c>
      <c r="EZ44" s="12">
        <v>2</v>
      </c>
      <c r="FA44" s="12">
        <v>3</v>
      </c>
      <c r="FB44" s="12">
        <v>3</v>
      </c>
      <c r="FC44" s="12" t="s">
        <v>232</v>
      </c>
      <c r="FD44" s="12">
        <v>2</v>
      </c>
      <c r="FE44" s="12">
        <v>1</v>
      </c>
      <c r="FF44" s="12" t="s">
        <v>232</v>
      </c>
      <c r="FG44" s="14">
        <f t="shared" si="42"/>
        <v>1.9865771812080537</v>
      </c>
      <c r="FH44">
        <f t="shared" si="69"/>
        <v>49</v>
      </c>
      <c r="FI44">
        <f t="shared" si="70"/>
        <v>61</v>
      </c>
      <c r="FJ44">
        <f t="shared" si="71"/>
        <v>31</v>
      </c>
      <c r="FK44">
        <f t="shared" si="72"/>
        <v>8</v>
      </c>
      <c r="FL44">
        <f t="shared" si="73"/>
        <v>12</v>
      </c>
      <c r="FN44" s="20">
        <f t="shared" si="74"/>
        <v>0.30434782608695654</v>
      </c>
      <c r="FO44" s="20">
        <f t="shared" si="75"/>
        <v>0.37888198757763975</v>
      </c>
      <c r="FP44" s="20">
        <f t="shared" si="76"/>
        <v>0.19254658385093168</v>
      </c>
      <c r="FQ44" s="20">
        <f t="shared" si="77"/>
        <v>4.9689440993788817E-2</v>
      </c>
      <c r="FR44" s="20">
        <f t="shared" si="78"/>
        <v>7.4534161490683232E-2</v>
      </c>
      <c r="FT44" s="20">
        <f t="shared" si="79"/>
        <v>0.68322981366459623</v>
      </c>
      <c r="FU44" s="20">
        <f t="shared" si="80"/>
        <v>0.24223602484472051</v>
      </c>
      <c r="FV44" s="20">
        <f t="shared" si="81"/>
        <v>7.4534161490683232E-2</v>
      </c>
    </row>
    <row r="45" spans="1:178" ht="15" thickBot="1" x14ac:dyDescent="0.4">
      <c r="A45" s="1" t="s">
        <v>36</v>
      </c>
      <c r="B45" s="4">
        <v>3</v>
      </c>
      <c r="C45" s="4">
        <v>1</v>
      </c>
      <c r="D45" s="4">
        <v>3</v>
      </c>
      <c r="E45" s="4">
        <v>3</v>
      </c>
      <c r="F45" s="4">
        <v>2</v>
      </c>
      <c r="G45" s="4">
        <v>1</v>
      </c>
      <c r="H45" s="4">
        <v>3</v>
      </c>
      <c r="I45" s="4">
        <v>2</v>
      </c>
      <c r="J45" s="4">
        <v>1</v>
      </c>
      <c r="K45" s="4">
        <v>1</v>
      </c>
      <c r="L45" s="4">
        <v>2</v>
      </c>
      <c r="M45" s="4">
        <v>2</v>
      </c>
      <c r="N45" s="4">
        <v>2</v>
      </c>
      <c r="O45" s="4">
        <v>1</v>
      </c>
      <c r="P45" s="4">
        <v>2</v>
      </c>
      <c r="Q45" s="4">
        <v>1</v>
      </c>
      <c r="R45" s="4">
        <v>3</v>
      </c>
      <c r="S45" s="4">
        <v>3</v>
      </c>
      <c r="T45" s="4">
        <v>2</v>
      </c>
      <c r="U45" s="4">
        <v>1</v>
      </c>
      <c r="V45" s="4" t="s">
        <v>232</v>
      </c>
      <c r="W45" s="4">
        <v>3</v>
      </c>
      <c r="X45" s="4">
        <v>1</v>
      </c>
      <c r="Y45" s="4">
        <v>1</v>
      </c>
      <c r="Z45" s="4">
        <v>1</v>
      </c>
      <c r="AA45" s="4">
        <v>1</v>
      </c>
      <c r="AB45" s="4">
        <v>2</v>
      </c>
      <c r="AC45" s="4" t="s">
        <v>232</v>
      </c>
      <c r="AD45" s="4">
        <v>1</v>
      </c>
      <c r="AE45" s="4">
        <v>2</v>
      </c>
      <c r="AF45" s="4">
        <v>2</v>
      </c>
      <c r="AG45" s="4">
        <v>2</v>
      </c>
      <c r="AH45" s="4">
        <v>1</v>
      </c>
      <c r="AI45" s="4">
        <v>2</v>
      </c>
      <c r="AJ45" s="4">
        <v>2</v>
      </c>
      <c r="AK45" s="4">
        <v>2</v>
      </c>
      <c r="AL45" s="4">
        <v>1</v>
      </c>
      <c r="AM45" s="4">
        <v>2</v>
      </c>
      <c r="AN45" s="4" t="s">
        <v>232</v>
      </c>
      <c r="AO45" s="4">
        <v>3</v>
      </c>
      <c r="AP45" s="4">
        <v>3</v>
      </c>
      <c r="AQ45" s="4">
        <v>2</v>
      </c>
      <c r="AR45" s="4">
        <v>1</v>
      </c>
      <c r="AS45" s="4">
        <v>2</v>
      </c>
      <c r="AT45" s="4">
        <v>1</v>
      </c>
      <c r="AU45" s="4">
        <v>1</v>
      </c>
      <c r="AV45" s="4">
        <v>1</v>
      </c>
      <c r="AW45" s="4">
        <v>1</v>
      </c>
      <c r="AX45" s="4">
        <v>1</v>
      </c>
      <c r="AY45" s="4">
        <v>1</v>
      </c>
      <c r="AZ45" s="4">
        <v>1</v>
      </c>
      <c r="BA45" s="4">
        <v>3</v>
      </c>
      <c r="BB45" s="4" t="s">
        <v>232</v>
      </c>
      <c r="BC45" s="4">
        <v>3</v>
      </c>
      <c r="BD45" s="4">
        <v>1</v>
      </c>
      <c r="BE45" s="4">
        <v>2</v>
      </c>
      <c r="BF45" s="4" t="s">
        <v>232</v>
      </c>
      <c r="BG45" s="4" t="s">
        <v>232</v>
      </c>
      <c r="BH45" s="4">
        <v>1</v>
      </c>
      <c r="BI45" s="4">
        <v>1</v>
      </c>
      <c r="BJ45" s="4" t="s">
        <v>232</v>
      </c>
      <c r="BK45" s="4">
        <v>2</v>
      </c>
      <c r="BL45" s="4">
        <v>2</v>
      </c>
      <c r="BM45" s="4">
        <v>2</v>
      </c>
      <c r="BN45" s="4">
        <v>4</v>
      </c>
      <c r="BO45" s="4">
        <v>2</v>
      </c>
      <c r="BP45" s="4">
        <v>1</v>
      </c>
      <c r="BQ45" s="4">
        <v>1</v>
      </c>
      <c r="BR45" s="4" t="s">
        <v>232</v>
      </c>
      <c r="BS45" s="4">
        <v>4</v>
      </c>
      <c r="BT45" s="4">
        <v>2</v>
      </c>
      <c r="BU45" s="4">
        <v>2</v>
      </c>
      <c r="BV45" s="4">
        <v>1</v>
      </c>
      <c r="BW45" s="4">
        <v>2</v>
      </c>
      <c r="BX45" s="4">
        <v>3</v>
      </c>
      <c r="BY45" s="4">
        <v>3</v>
      </c>
      <c r="BZ45" s="4">
        <v>3</v>
      </c>
      <c r="CA45" s="4">
        <v>1</v>
      </c>
      <c r="CB45" s="4">
        <v>4</v>
      </c>
      <c r="CC45" s="4">
        <v>1</v>
      </c>
      <c r="CD45" s="4">
        <v>2</v>
      </c>
      <c r="CE45" s="4">
        <v>3</v>
      </c>
      <c r="CF45" s="4">
        <v>1</v>
      </c>
      <c r="CG45" s="4">
        <v>2</v>
      </c>
      <c r="CH45" s="4">
        <v>3</v>
      </c>
      <c r="CI45" s="4">
        <v>1</v>
      </c>
      <c r="CJ45" s="4">
        <v>1</v>
      </c>
      <c r="CK45" s="4">
        <v>2</v>
      </c>
      <c r="CL45" s="4">
        <v>1</v>
      </c>
      <c r="CM45" s="4">
        <v>3</v>
      </c>
      <c r="CN45" s="4">
        <v>2</v>
      </c>
      <c r="CO45" s="4">
        <v>1</v>
      </c>
      <c r="CP45" s="4">
        <v>1</v>
      </c>
      <c r="CQ45" s="4">
        <v>2</v>
      </c>
      <c r="CR45" s="4">
        <v>1</v>
      </c>
      <c r="CS45" s="4">
        <v>3</v>
      </c>
      <c r="CT45" s="4">
        <v>2</v>
      </c>
      <c r="CU45" s="4">
        <v>2</v>
      </c>
      <c r="CV45" s="4">
        <v>1</v>
      </c>
      <c r="CW45" s="4">
        <v>2</v>
      </c>
      <c r="CX45" s="4">
        <v>2</v>
      </c>
      <c r="CY45" s="4">
        <v>2</v>
      </c>
      <c r="CZ45" s="4">
        <v>3</v>
      </c>
      <c r="DA45" s="4">
        <v>2</v>
      </c>
      <c r="DB45" s="4">
        <v>2</v>
      </c>
      <c r="DC45" s="4">
        <v>3</v>
      </c>
      <c r="DD45" s="4">
        <v>2</v>
      </c>
      <c r="DE45" s="4">
        <v>1</v>
      </c>
      <c r="DF45" s="4">
        <v>3</v>
      </c>
      <c r="DG45" s="4">
        <v>1</v>
      </c>
      <c r="DH45" s="4">
        <v>2</v>
      </c>
      <c r="DI45" s="4">
        <v>2</v>
      </c>
      <c r="DJ45" s="4">
        <v>2</v>
      </c>
      <c r="DK45" s="4">
        <v>3</v>
      </c>
      <c r="DL45" s="4">
        <v>3</v>
      </c>
      <c r="DM45" s="4">
        <v>2</v>
      </c>
      <c r="DN45" s="4">
        <v>2</v>
      </c>
      <c r="DO45" s="4">
        <v>1</v>
      </c>
      <c r="DP45" s="4">
        <v>1</v>
      </c>
      <c r="DQ45" s="4">
        <v>2</v>
      </c>
      <c r="DR45" s="4">
        <v>2</v>
      </c>
      <c r="DS45" s="4">
        <v>3</v>
      </c>
      <c r="DT45" s="4">
        <v>3</v>
      </c>
      <c r="DU45" s="4">
        <v>2</v>
      </c>
      <c r="DV45" s="4">
        <v>1</v>
      </c>
      <c r="DW45" s="12">
        <v>1</v>
      </c>
      <c r="DX45" s="12">
        <v>1</v>
      </c>
      <c r="DY45" s="12">
        <v>2</v>
      </c>
      <c r="DZ45" s="12">
        <v>1</v>
      </c>
      <c r="EA45" s="12">
        <v>2</v>
      </c>
      <c r="EB45" s="12">
        <v>2</v>
      </c>
      <c r="EC45" s="12">
        <v>2</v>
      </c>
      <c r="ED45" s="12">
        <v>2</v>
      </c>
      <c r="EE45" s="12">
        <v>2</v>
      </c>
      <c r="EF45" s="12">
        <v>2</v>
      </c>
      <c r="EG45" s="12">
        <v>2</v>
      </c>
      <c r="EH45" s="12">
        <v>3</v>
      </c>
      <c r="EI45" s="12">
        <v>2</v>
      </c>
      <c r="EJ45" s="12">
        <v>1</v>
      </c>
      <c r="EK45" s="12">
        <v>4</v>
      </c>
      <c r="EL45" s="12">
        <v>2</v>
      </c>
      <c r="EM45" s="12">
        <v>4</v>
      </c>
      <c r="EN45" s="12">
        <v>1</v>
      </c>
      <c r="EO45" s="12">
        <v>3</v>
      </c>
      <c r="EP45" s="12">
        <v>3</v>
      </c>
      <c r="EQ45" s="12">
        <v>2</v>
      </c>
      <c r="ER45" s="12">
        <v>3</v>
      </c>
      <c r="ES45" s="12">
        <v>1</v>
      </c>
      <c r="ET45" s="12">
        <v>2</v>
      </c>
      <c r="EU45" s="12">
        <v>2</v>
      </c>
      <c r="EV45" s="12">
        <v>2</v>
      </c>
      <c r="EW45" s="12">
        <v>3</v>
      </c>
      <c r="EX45" s="12">
        <v>3</v>
      </c>
      <c r="EY45" s="12">
        <v>1</v>
      </c>
      <c r="EZ45" s="12">
        <v>2</v>
      </c>
      <c r="FA45" s="12">
        <v>2</v>
      </c>
      <c r="FB45" s="12">
        <v>4</v>
      </c>
      <c r="FC45" s="12">
        <v>2</v>
      </c>
      <c r="FD45" s="12">
        <v>2</v>
      </c>
      <c r="FE45" s="12">
        <v>1</v>
      </c>
      <c r="FF45" s="12">
        <v>2</v>
      </c>
      <c r="FG45" s="14">
        <f t="shared" si="42"/>
        <v>1.9477124183006536</v>
      </c>
      <c r="FH45">
        <f t="shared" si="69"/>
        <v>51</v>
      </c>
      <c r="FI45">
        <f t="shared" si="70"/>
        <v>65</v>
      </c>
      <c r="FJ45">
        <f t="shared" si="71"/>
        <v>31</v>
      </c>
      <c r="FK45">
        <f t="shared" si="72"/>
        <v>6</v>
      </c>
      <c r="FL45">
        <f t="shared" si="73"/>
        <v>8</v>
      </c>
      <c r="FN45" s="20">
        <f t="shared" si="74"/>
        <v>0.31677018633540371</v>
      </c>
      <c r="FO45" s="20">
        <f t="shared" si="75"/>
        <v>0.40372670807453415</v>
      </c>
      <c r="FP45" s="20">
        <f t="shared" si="76"/>
        <v>0.19254658385093168</v>
      </c>
      <c r="FQ45" s="20">
        <f t="shared" si="77"/>
        <v>3.7267080745341616E-2</v>
      </c>
      <c r="FR45" s="20">
        <f t="shared" si="78"/>
        <v>4.9689440993788817E-2</v>
      </c>
      <c r="FT45" s="20">
        <f t="shared" si="79"/>
        <v>0.72049689440993792</v>
      </c>
      <c r="FU45" s="20">
        <f t="shared" si="80"/>
        <v>0.22981366459627328</v>
      </c>
      <c r="FV45" s="20">
        <f t="shared" si="81"/>
        <v>4.9689440993788817E-2</v>
      </c>
    </row>
    <row r="46" spans="1:178" ht="15" thickBot="1" x14ac:dyDescent="0.4">
      <c r="A46" s="1" t="s">
        <v>37</v>
      </c>
      <c r="B46" s="4">
        <v>2</v>
      </c>
      <c r="C46" s="4">
        <v>1</v>
      </c>
      <c r="D46" s="4">
        <v>3</v>
      </c>
      <c r="E46" s="4">
        <v>3</v>
      </c>
      <c r="F46" s="4">
        <v>3</v>
      </c>
      <c r="G46" s="4">
        <v>1</v>
      </c>
      <c r="H46" s="4">
        <v>3</v>
      </c>
      <c r="I46" s="4">
        <v>2</v>
      </c>
      <c r="J46" s="4">
        <v>1</v>
      </c>
      <c r="K46" s="4">
        <v>1</v>
      </c>
      <c r="L46" s="4">
        <v>2</v>
      </c>
      <c r="M46" s="4">
        <v>2</v>
      </c>
      <c r="N46" s="4">
        <v>2</v>
      </c>
      <c r="O46" s="4">
        <v>1</v>
      </c>
      <c r="P46" s="4">
        <v>2</v>
      </c>
      <c r="Q46" s="4">
        <v>1</v>
      </c>
      <c r="R46" s="4" t="s">
        <v>232</v>
      </c>
      <c r="S46" s="4">
        <v>3</v>
      </c>
      <c r="T46" s="4">
        <v>2</v>
      </c>
      <c r="U46" s="4">
        <v>1</v>
      </c>
      <c r="V46" s="4" t="s">
        <v>232</v>
      </c>
      <c r="W46" s="4">
        <v>4</v>
      </c>
      <c r="X46" s="4">
        <v>1</v>
      </c>
      <c r="Y46" s="4">
        <v>1</v>
      </c>
      <c r="Z46" s="4">
        <v>1</v>
      </c>
      <c r="AA46" s="4">
        <v>2</v>
      </c>
      <c r="AB46" s="4">
        <v>1</v>
      </c>
      <c r="AC46" s="4" t="s">
        <v>232</v>
      </c>
      <c r="AD46" s="4">
        <v>1</v>
      </c>
      <c r="AE46" s="4">
        <v>2</v>
      </c>
      <c r="AF46" s="4">
        <v>2</v>
      </c>
      <c r="AG46" s="4">
        <v>2</v>
      </c>
      <c r="AH46" s="4">
        <v>1</v>
      </c>
      <c r="AI46" s="4" t="s">
        <v>232</v>
      </c>
      <c r="AJ46" s="4">
        <v>2</v>
      </c>
      <c r="AK46" s="4">
        <v>2</v>
      </c>
      <c r="AL46" s="4">
        <v>1</v>
      </c>
      <c r="AM46" s="4">
        <v>2</v>
      </c>
      <c r="AN46" s="4" t="s">
        <v>232</v>
      </c>
      <c r="AO46" s="4">
        <v>3</v>
      </c>
      <c r="AP46" s="4">
        <v>3</v>
      </c>
      <c r="AQ46" s="4">
        <v>2</v>
      </c>
      <c r="AR46" s="4">
        <v>1</v>
      </c>
      <c r="AS46" s="4">
        <v>2</v>
      </c>
      <c r="AT46" s="4">
        <v>1</v>
      </c>
      <c r="AU46" s="4">
        <v>1</v>
      </c>
      <c r="AV46" s="4">
        <v>1</v>
      </c>
      <c r="AW46" s="4">
        <v>1</v>
      </c>
      <c r="AX46" s="4">
        <v>1</v>
      </c>
      <c r="AY46" s="4">
        <v>1</v>
      </c>
      <c r="AZ46" s="4">
        <v>1</v>
      </c>
      <c r="BA46" s="4">
        <v>4</v>
      </c>
      <c r="BB46" s="4">
        <v>2</v>
      </c>
      <c r="BC46" s="4">
        <v>3</v>
      </c>
      <c r="BD46" s="4">
        <v>1</v>
      </c>
      <c r="BE46" s="4">
        <v>2</v>
      </c>
      <c r="BF46" s="4" t="s">
        <v>232</v>
      </c>
      <c r="BG46" s="4" t="s">
        <v>232</v>
      </c>
      <c r="BH46" s="4">
        <v>2</v>
      </c>
      <c r="BI46" s="4">
        <v>1</v>
      </c>
      <c r="BJ46" s="4" t="s">
        <v>232</v>
      </c>
      <c r="BK46" s="4">
        <v>2</v>
      </c>
      <c r="BL46" s="4">
        <v>2</v>
      </c>
      <c r="BM46" s="4">
        <v>1</v>
      </c>
      <c r="BN46" s="4">
        <v>4</v>
      </c>
      <c r="BO46" s="4">
        <v>2</v>
      </c>
      <c r="BP46" s="4">
        <v>1</v>
      </c>
      <c r="BQ46" s="4">
        <v>1</v>
      </c>
      <c r="BR46" s="4">
        <v>1</v>
      </c>
      <c r="BS46" s="4">
        <v>3</v>
      </c>
      <c r="BT46" s="4">
        <v>1</v>
      </c>
      <c r="BU46" s="4">
        <v>2</v>
      </c>
      <c r="BV46" s="4">
        <v>1</v>
      </c>
      <c r="BW46" s="4">
        <v>3</v>
      </c>
      <c r="BX46" s="4">
        <v>2</v>
      </c>
      <c r="BY46" s="4">
        <v>2</v>
      </c>
      <c r="BZ46" s="4" t="s">
        <v>232</v>
      </c>
      <c r="CA46" s="4">
        <v>1</v>
      </c>
      <c r="CB46" s="4">
        <v>4</v>
      </c>
      <c r="CC46" s="4">
        <v>1</v>
      </c>
      <c r="CD46" s="4" t="s">
        <v>232</v>
      </c>
      <c r="CE46" s="4">
        <v>3</v>
      </c>
      <c r="CF46" s="4" t="s">
        <v>232</v>
      </c>
      <c r="CG46" s="4">
        <v>2</v>
      </c>
      <c r="CH46" s="4">
        <v>3</v>
      </c>
      <c r="CI46" s="4">
        <v>1</v>
      </c>
      <c r="CJ46" s="4">
        <v>1</v>
      </c>
      <c r="CK46" s="4">
        <v>2</v>
      </c>
      <c r="CL46" s="4">
        <v>2</v>
      </c>
      <c r="CM46" s="4">
        <v>2</v>
      </c>
      <c r="CN46" s="4">
        <v>2</v>
      </c>
      <c r="CO46" s="4">
        <v>2</v>
      </c>
      <c r="CP46" s="4">
        <v>1</v>
      </c>
      <c r="CQ46" s="4">
        <v>2</v>
      </c>
      <c r="CR46" s="4">
        <v>1</v>
      </c>
      <c r="CS46" s="4">
        <v>2</v>
      </c>
      <c r="CT46" s="4">
        <v>2</v>
      </c>
      <c r="CU46" s="4">
        <v>2</v>
      </c>
      <c r="CV46" s="4">
        <v>2</v>
      </c>
      <c r="CW46" s="4" t="s">
        <v>232</v>
      </c>
      <c r="CX46" s="4" t="s">
        <v>232</v>
      </c>
      <c r="CY46" s="4">
        <v>2</v>
      </c>
      <c r="CZ46" s="4">
        <v>2</v>
      </c>
      <c r="DA46" s="4" t="s">
        <v>232</v>
      </c>
      <c r="DB46" s="4" t="s">
        <v>232</v>
      </c>
      <c r="DC46" s="4">
        <v>2</v>
      </c>
      <c r="DD46" s="4">
        <v>3</v>
      </c>
      <c r="DE46" s="4">
        <v>1</v>
      </c>
      <c r="DF46" s="4">
        <v>3</v>
      </c>
      <c r="DG46" s="4">
        <v>1</v>
      </c>
      <c r="DH46" s="4">
        <v>2</v>
      </c>
      <c r="DI46" s="4">
        <v>3</v>
      </c>
      <c r="DJ46" s="4">
        <v>2</v>
      </c>
      <c r="DK46" s="4">
        <v>3</v>
      </c>
      <c r="DL46" s="4">
        <v>3</v>
      </c>
      <c r="DM46" s="4">
        <v>3</v>
      </c>
      <c r="DN46" s="4">
        <v>2</v>
      </c>
      <c r="DO46" s="4">
        <v>1</v>
      </c>
      <c r="DP46" s="4">
        <v>1</v>
      </c>
      <c r="DQ46" s="4">
        <v>2</v>
      </c>
      <c r="DR46" s="4">
        <v>2</v>
      </c>
      <c r="DS46" s="4">
        <v>3</v>
      </c>
      <c r="DT46" s="4">
        <v>2</v>
      </c>
      <c r="DU46" s="4">
        <v>2</v>
      </c>
      <c r="DV46" s="4">
        <v>1</v>
      </c>
      <c r="DW46" s="12">
        <v>1</v>
      </c>
      <c r="DX46" s="12">
        <v>1</v>
      </c>
      <c r="DY46" s="12">
        <v>2</v>
      </c>
      <c r="DZ46" s="12">
        <v>1</v>
      </c>
      <c r="EA46" s="12">
        <v>0</v>
      </c>
      <c r="EB46" s="12">
        <v>2</v>
      </c>
      <c r="EC46" s="12">
        <v>2</v>
      </c>
      <c r="ED46" s="12">
        <v>2</v>
      </c>
      <c r="EE46" s="12">
        <v>5</v>
      </c>
      <c r="EF46" s="12">
        <v>2</v>
      </c>
      <c r="EG46" s="12">
        <v>2</v>
      </c>
      <c r="EH46" s="12">
        <v>2</v>
      </c>
      <c r="EI46" s="12" t="s">
        <v>232</v>
      </c>
      <c r="EJ46" s="12">
        <v>2</v>
      </c>
      <c r="EK46" s="12">
        <v>3</v>
      </c>
      <c r="EL46" s="12">
        <v>3</v>
      </c>
      <c r="EM46" s="12">
        <v>3</v>
      </c>
      <c r="EN46" s="12">
        <v>2</v>
      </c>
      <c r="EO46" s="12">
        <v>3</v>
      </c>
      <c r="EP46" s="12">
        <v>3</v>
      </c>
      <c r="EQ46" s="12">
        <v>2</v>
      </c>
      <c r="ER46" s="12">
        <v>2</v>
      </c>
      <c r="ES46" s="12">
        <v>2</v>
      </c>
      <c r="ET46" s="12">
        <v>2</v>
      </c>
      <c r="EU46" s="12" t="s">
        <v>232</v>
      </c>
      <c r="EV46" s="12">
        <v>3</v>
      </c>
      <c r="EW46" s="12">
        <v>3</v>
      </c>
      <c r="EX46" s="12">
        <v>3</v>
      </c>
      <c r="EY46" s="12">
        <v>2</v>
      </c>
      <c r="EZ46" s="12">
        <v>2</v>
      </c>
      <c r="FA46" s="12">
        <v>2</v>
      </c>
      <c r="FB46" s="12">
        <v>3</v>
      </c>
      <c r="FC46" s="12" t="s">
        <v>232</v>
      </c>
      <c r="FD46" s="12">
        <v>2</v>
      </c>
      <c r="FE46" s="12">
        <v>1</v>
      </c>
      <c r="FF46" s="12" t="s">
        <v>232</v>
      </c>
      <c r="FG46" s="14">
        <f t="shared" si="42"/>
        <v>1.943661971830986</v>
      </c>
      <c r="FH46">
        <f t="shared" si="69"/>
        <v>45</v>
      </c>
      <c r="FI46">
        <f t="shared" si="70"/>
        <v>63</v>
      </c>
      <c r="FJ46">
        <f t="shared" si="71"/>
        <v>28</v>
      </c>
      <c r="FK46">
        <f t="shared" si="72"/>
        <v>4</v>
      </c>
      <c r="FL46">
        <f t="shared" si="73"/>
        <v>19</v>
      </c>
      <c r="FN46" s="20">
        <f t="shared" si="74"/>
        <v>0.28301886792452829</v>
      </c>
      <c r="FO46" s="20">
        <f t="shared" si="75"/>
        <v>0.39622641509433965</v>
      </c>
      <c r="FP46" s="20">
        <f t="shared" si="76"/>
        <v>0.1761006289308176</v>
      </c>
      <c r="FQ46" s="20">
        <f t="shared" si="77"/>
        <v>2.5157232704402517E-2</v>
      </c>
      <c r="FR46" s="20">
        <f t="shared" si="78"/>
        <v>0.11949685534591195</v>
      </c>
      <c r="FT46" s="20">
        <f t="shared" si="79"/>
        <v>0.67924528301886788</v>
      </c>
      <c r="FU46" s="20">
        <f t="shared" si="80"/>
        <v>0.20125786163522014</v>
      </c>
      <c r="FV46" s="20">
        <f t="shared" si="81"/>
        <v>0.11949685534591195</v>
      </c>
    </row>
    <row r="47" spans="1:178" ht="15" thickBot="1" x14ac:dyDescent="0.4">
      <c r="A47" s="1" t="s">
        <v>38</v>
      </c>
      <c r="B47" s="4">
        <v>2</v>
      </c>
      <c r="C47" s="4">
        <v>1</v>
      </c>
      <c r="D47" s="4">
        <v>2</v>
      </c>
      <c r="E47" s="4">
        <v>2</v>
      </c>
      <c r="F47" s="4">
        <v>2</v>
      </c>
      <c r="G47" s="4">
        <v>1</v>
      </c>
      <c r="H47" s="4">
        <v>2</v>
      </c>
      <c r="I47" s="4">
        <v>1</v>
      </c>
      <c r="J47" s="4">
        <v>1</v>
      </c>
      <c r="K47" s="4">
        <v>1</v>
      </c>
      <c r="L47" s="4">
        <v>1</v>
      </c>
      <c r="M47" s="4">
        <v>2</v>
      </c>
      <c r="N47" s="4">
        <v>2</v>
      </c>
      <c r="O47" s="4">
        <v>1</v>
      </c>
      <c r="P47" s="4">
        <v>2</v>
      </c>
      <c r="Q47" s="4">
        <v>1</v>
      </c>
      <c r="R47" s="4">
        <v>2</v>
      </c>
      <c r="S47" s="4">
        <v>2</v>
      </c>
      <c r="T47" s="4">
        <v>2</v>
      </c>
      <c r="U47" s="4">
        <v>1</v>
      </c>
      <c r="V47" s="4" t="s">
        <v>232</v>
      </c>
      <c r="W47" s="4">
        <v>3</v>
      </c>
      <c r="X47" s="4">
        <v>1</v>
      </c>
      <c r="Y47" s="4">
        <v>1</v>
      </c>
      <c r="Z47" s="4">
        <v>1</v>
      </c>
      <c r="AA47" s="4">
        <v>1</v>
      </c>
      <c r="AB47" s="4">
        <v>2</v>
      </c>
      <c r="AC47" s="4" t="s">
        <v>232</v>
      </c>
      <c r="AD47" s="4">
        <v>2</v>
      </c>
      <c r="AE47" s="4">
        <v>2</v>
      </c>
      <c r="AF47" s="4">
        <v>2</v>
      </c>
      <c r="AG47" s="4">
        <v>2</v>
      </c>
      <c r="AH47" s="4">
        <v>1</v>
      </c>
      <c r="AI47" s="4">
        <v>2</v>
      </c>
      <c r="AJ47" s="4">
        <v>2</v>
      </c>
      <c r="AK47" s="4">
        <v>2</v>
      </c>
      <c r="AL47" s="4">
        <v>1</v>
      </c>
      <c r="AM47" s="4">
        <v>2</v>
      </c>
      <c r="AN47" s="4" t="s">
        <v>232</v>
      </c>
      <c r="AO47" s="4">
        <v>2</v>
      </c>
      <c r="AP47" s="4">
        <v>2</v>
      </c>
      <c r="AQ47" s="4">
        <v>2</v>
      </c>
      <c r="AR47" s="4">
        <v>1</v>
      </c>
      <c r="AS47" s="4">
        <v>2</v>
      </c>
      <c r="AT47" s="4">
        <v>1</v>
      </c>
      <c r="AU47" s="4">
        <v>1</v>
      </c>
      <c r="AV47" s="4">
        <v>1</v>
      </c>
      <c r="AW47" s="4">
        <v>1</v>
      </c>
      <c r="AX47" s="4">
        <v>1</v>
      </c>
      <c r="AY47" s="4">
        <v>1</v>
      </c>
      <c r="AZ47" s="4">
        <v>1</v>
      </c>
      <c r="BA47" s="4">
        <v>2</v>
      </c>
      <c r="BB47" s="4">
        <v>1</v>
      </c>
      <c r="BC47" s="4">
        <v>2</v>
      </c>
      <c r="BD47" s="4">
        <v>1</v>
      </c>
      <c r="BE47" s="4">
        <v>1</v>
      </c>
      <c r="BF47" s="4" t="s">
        <v>232</v>
      </c>
      <c r="BG47" s="4" t="s">
        <v>232</v>
      </c>
      <c r="BH47" s="4">
        <v>1</v>
      </c>
      <c r="BI47" s="4">
        <v>1</v>
      </c>
      <c r="BJ47" s="4">
        <v>2</v>
      </c>
      <c r="BK47" s="4">
        <v>1</v>
      </c>
      <c r="BL47" s="4">
        <v>2</v>
      </c>
      <c r="BM47" s="4">
        <v>1</v>
      </c>
      <c r="BN47" s="4">
        <v>3</v>
      </c>
      <c r="BO47" s="4">
        <v>2</v>
      </c>
      <c r="BP47" s="4">
        <v>1</v>
      </c>
      <c r="BQ47" s="4">
        <v>1</v>
      </c>
      <c r="BR47" s="4" t="s">
        <v>232</v>
      </c>
      <c r="BS47" s="4">
        <v>3</v>
      </c>
      <c r="BT47" s="4">
        <v>1</v>
      </c>
      <c r="BU47" s="4">
        <v>2</v>
      </c>
      <c r="BV47" s="4">
        <v>1</v>
      </c>
      <c r="BW47" s="4">
        <v>2</v>
      </c>
      <c r="BX47" s="4">
        <v>3</v>
      </c>
      <c r="BY47" s="4">
        <v>2</v>
      </c>
      <c r="BZ47" s="4" t="s">
        <v>232</v>
      </c>
      <c r="CA47" s="4">
        <v>1</v>
      </c>
      <c r="CB47" s="4">
        <v>4</v>
      </c>
      <c r="CC47" s="4">
        <v>1</v>
      </c>
      <c r="CD47" s="4">
        <v>2</v>
      </c>
      <c r="CE47" s="4">
        <v>3</v>
      </c>
      <c r="CF47" s="4">
        <v>1</v>
      </c>
      <c r="CG47" s="4">
        <v>1</v>
      </c>
      <c r="CH47" s="4">
        <v>2</v>
      </c>
      <c r="CI47" s="4">
        <v>1</v>
      </c>
      <c r="CJ47" s="4">
        <v>1</v>
      </c>
      <c r="CK47" s="4">
        <v>2</v>
      </c>
      <c r="CL47" s="4">
        <v>2</v>
      </c>
      <c r="CM47" s="4">
        <v>2</v>
      </c>
      <c r="CN47" s="4">
        <v>2</v>
      </c>
      <c r="CO47" s="4">
        <v>1</v>
      </c>
      <c r="CP47" s="4">
        <v>1</v>
      </c>
      <c r="CQ47" s="4">
        <v>2</v>
      </c>
      <c r="CR47" s="4">
        <v>1</v>
      </c>
      <c r="CS47" s="4">
        <v>2</v>
      </c>
      <c r="CT47" s="4">
        <v>1</v>
      </c>
      <c r="CU47" s="4">
        <v>2</v>
      </c>
      <c r="CV47" s="4">
        <v>1</v>
      </c>
      <c r="CW47" s="4">
        <v>2</v>
      </c>
      <c r="CX47" s="4">
        <v>2</v>
      </c>
      <c r="CY47" s="4">
        <v>3</v>
      </c>
      <c r="CZ47" s="4">
        <v>3</v>
      </c>
      <c r="DA47" s="4">
        <v>2</v>
      </c>
      <c r="DB47" s="4">
        <v>2</v>
      </c>
      <c r="DC47" s="4">
        <v>2</v>
      </c>
      <c r="DD47" s="4">
        <v>3</v>
      </c>
      <c r="DE47" s="4">
        <v>1</v>
      </c>
      <c r="DF47" s="4">
        <v>2</v>
      </c>
      <c r="DG47" s="4">
        <v>1</v>
      </c>
      <c r="DH47" s="4">
        <v>2</v>
      </c>
      <c r="DI47" s="4">
        <v>3</v>
      </c>
      <c r="DJ47" s="4">
        <v>2</v>
      </c>
      <c r="DK47" s="4">
        <v>3</v>
      </c>
      <c r="DL47" s="4">
        <v>3</v>
      </c>
      <c r="DM47" s="4" t="s">
        <v>232</v>
      </c>
      <c r="DN47" s="4">
        <v>1</v>
      </c>
      <c r="DO47" s="4">
        <v>1</v>
      </c>
      <c r="DP47" s="4">
        <v>1</v>
      </c>
      <c r="DQ47" s="4">
        <v>2</v>
      </c>
      <c r="DR47" s="4">
        <v>2</v>
      </c>
      <c r="DS47" s="4">
        <v>3</v>
      </c>
      <c r="DT47" s="4">
        <v>3</v>
      </c>
      <c r="DU47" s="4">
        <v>1</v>
      </c>
      <c r="DV47" s="4">
        <v>1</v>
      </c>
      <c r="DW47" s="12">
        <v>1</v>
      </c>
      <c r="DX47" s="12">
        <v>2</v>
      </c>
      <c r="DY47" s="12">
        <v>2</v>
      </c>
      <c r="DZ47" s="12">
        <v>1</v>
      </c>
      <c r="EA47" s="12">
        <v>2</v>
      </c>
      <c r="EB47" s="12">
        <v>2</v>
      </c>
      <c r="EC47" s="12">
        <v>2</v>
      </c>
      <c r="ED47" s="12">
        <v>2</v>
      </c>
      <c r="EE47" s="12">
        <v>2</v>
      </c>
      <c r="EF47" s="12">
        <v>2</v>
      </c>
      <c r="EG47" s="12">
        <v>2</v>
      </c>
      <c r="EH47" s="12">
        <v>2</v>
      </c>
      <c r="EI47" s="12">
        <v>2</v>
      </c>
      <c r="EJ47" s="12">
        <v>2</v>
      </c>
      <c r="EK47" s="12">
        <v>3</v>
      </c>
      <c r="EL47" s="12">
        <v>3</v>
      </c>
      <c r="EM47" s="12">
        <v>4</v>
      </c>
      <c r="EN47" s="12">
        <v>2</v>
      </c>
      <c r="EO47" s="12">
        <v>1</v>
      </c>
      <c r="EP47" s="12">
        <v>1</v>
      </c>
      <c r="EQ47" s="12">
        <v>2</v>
      </c>
      <c r="ER47" s="12">
        <v>3</v>
      </c>
      <c r="ES47" s="12">
        <v>1</v>
      </c>
      <c r="ET47" s="12">
        <v>2</v>
      </c>
      <c r="EU47" s="12">
        <v>2</v>
      </c>
      <c r="EV47" s="12">
        <v>2</v>
      </c>
      <c r="EW47" s="12">
        <v>3</v>
      </c>
      <c r="EX47" s="12">
        <v>2</v>
      </c>
      <c r="EY47" s="12">
        <v>1</v>
      </c>
      <c r="EZ47" s="12">
        <v>2</v>
      </c>
      <c r="FA47" s="12">
        <v>2</v>
      </c>
      <c r="FB47" s="12" t="s">
        <v>232</v>
      </c>
      <c r="FC47" s="12">
        <v>2</v>
      </c>
      <c r="FD47" s="12">
        <v>2</v>
      </c>
      <c r="FE47" s="12">
        <v>1</v>
      </c>
      <c r="FF47" s="12">
        <v>2</v>
      </c>
      <c r="FG47" s="14">
        <f t="shared" si="42"/>
        <v>1.75</v>
      </c>
      <c r="FH47">
        <f t="shared" si="69"/>
        <v>59</v>
      </c>
      <c r="FI47">
        <f t="shared" si="70"/>
        <v>74</v>
      </c>
      <c r="FJ47">
        <f t="shared" si="71"/>
        <v>17</v>
      </c>
      <c r="FK47">
        <f t="shared" si="72"/>
        <v>2</v>
      </c>
      <c r="FL47">
        <f t="shared" si="73"/>
        <v>9</v>
      </c>
      <c r="FN47" s="20">
        <f t="shared" si="74"/>
        <v>0.36645962732919257</v>
      </c>
      <c r="FO47" s="20">
        <f t="shared" si="75"/>
        <v>0.45962732919254656</v>
      </c>
      <c r="FP47" s="20">
        <f t="shared" si="76"/>
        <v>0.10559006211180125</v>
      </c>
      <c r="FQ47" s="20">
        <f t="shared" si="77"/>
        <v>1.2422360248447204E-2</v>
      </c>
      <c r="FR47" s="20">
        <f t="shared" si="78"/>
        <v>5.5900621118012424E-2</v>
      </c>
      <c r="FT47" s="20">
        <f t="shared" si="79"/>
        <v>0.82608695652173914</v>
      </c>
      <c r="FU47" s="20">
        <f t="shared" si="80"/>
        <v>0.11801242236024845</v>
      </c>
      <c r="FV47" s="20">
        <f t="shared" si="81"/>
        <v>5.5900621118012424E-2</v>
      </c>
    </row>
    <row r="48" spans="1:178" ht="16" thickBot="1" x14ac:dyDescent="0.4">
      <c r="A48" s="6" t="s">
        <v>39</v>
      </c>
      <c r="B48" s="4"/>
      <c r="C48" s="4"/>
      <c r="D48" s="4" t="s">
        <v>94</v>
      </c>
      <c r="E48" s="4"/>
      <c r="F48" s="4" t="s">
        <v>134</v>
      </c>
      <c r="G48" s="4"/>
      <c r="H48" s="4"/>
      <c r="I48" s="4"/>
      <c r="J48" s="4"/>
      <c r="K48" s="4"/>
      <c r="L48" s="4"/>
      <c r="M48" s="4"/>
      <c r="N48" s="4"/>
      <c r="O48" s="4"/>
      <c r="P48" s="4" t="s">
        <v>167</v>
      </c>
      <c r="Q48" s="4"/>
      <c r="R48" s="4" t="s">
        <v>172</v>
      </c>
      <c r="S48" s="4" t="s">
        <v>178</v>
      </c>
      <c r="T48" s="4"/>
      <c r="U48" s="4"/>
      <c r="V48" s="4" t="s">
        <v>202</v>
      </c>
      <c r="W48" s="4" t="s">
        <v>181</v>
      </c>
      <c r="X48" s="4"/>
      <c r="Y48" s="4"/>
      <c r="Z48" s="4"/>
      <c r="AA48" s="4"/>
      <c r="AB48" s="4"/>
      <c r="AC48" s="4"/>
      <c r="AD48" s="4"/>
      <c r="AE48" s="4"/>
      <c r="AF48" s="4"/>
      <c r="AG48" s="4"/>
      <c r="AH48" s="4"/>
      <c r="AI48" s="4"/>
      <c r="AJ48" s="4"/>
      <c r="AK48" s="4" t="s">
        <v>217</v>
      </c>
      <c r="AL48" s="4"/>
      <c r="AM48" s="4"/>
      <c r="AN48" s="4"/>
      <c r="AO48" s="4"/>
      <c r="AP48" s="4" t="s">
        <v>211</v>
      </c>
      <c r="AQ48" s="4"/>
      <c r="AR48" s="4"/>
      <c r="AS48" s="4" t="s">
        <v>206</v>
      </c>
      <c r="AT48" s="4"/>
      <c r="AU48" s="4"/>
      <c r="AV48" s="4"/>
      <c r="AW48" s="4"/>
      <c r="AX48" s="4"/>
      <c r="AY48" s="4"/>
      <c r="AZ48" s="4"/>
      <c r="BA48" s="4"/>
      <c r="BB48" s="4"/>
      <c r="BC48" s="4"/>
      <c r="BD48" s="4"/>
      <c r="BE48" s="4"/>
      <c r="BF48" s="4"/>
      <c r="BG48" s="4"/>
      <c r="BH48" s="4"/>
      <c r="BI48" s="4"/>
      <c r="BJ48" s="4" t="s">
        <v>224</v>
      </c>
      <c r="BK48" s="4"/>
      <c r="BL48" s="4"/>
      <c r="BM48" s="4"/>
      <c r="BN48" s="4" t="s">
        <v>229</v>
      </c>
      <c r="BO48" s="4"/>
      <c r="BP48" s="4"/>
      <c r="BQ48" s="4"/>
      <c r="BR48" s="4"/>
      <c r="BS48" s="4"/>
      <c r="BT48" s="4"/>
      <c r="BU48" s="4"/>
      <c r="BV48" s="4"/>
      <c r="BW48" s="4"/>
      <c r="BX48" s="4" t="s">
        <v>158</v>
      </c>
      <c r="BY48" s="4"/>
      <c r="BZ48" s="4"/>
      <c r="CA48" s="4"/>
      <c r="CB48" s="4"/>
      <c r="CC48" s="4"/>
      <c r="CD48" s="4"/>
      <c r="CE48" s="4"/>
      <c r="CF48" s="4"/>
      <c r="CG48" s="4"/>
      <c r="CH48" s="4"/>
      <c r="CI48" s="4"/>
      <c r="CJ48" s="4"/>
      <c r="CK48" s="4"/>
      <c r="CL48" s="4"/>
      <c r="CM48" s="4"/>
      <c r="CN48" s="4"/>
      <c r="CO48" s="4"/>
      <c r="CP48" s="4"/>
      <c r="CQ48" s="4"/>
      <c r="CR48" s="4"/>
      <c r="CS48" s="4" t="s">
        <v>121</v>
      </c>
      <c r="CT48" s="4"/>
      <c r="CU48" s="4"/>
      <c r="CV48" s="4"/>
      <c r="CW48" s="4"/>
      <c r="CX48" s="4"/>
      <c r="CY48" s="4" t="s">
        <v>132</v>
      </c>
      <c r="CZ48" s="4"/>
      <c r="DA48" s="4"/>
      <c r="DB48" s="4"/>
      <c r="DC48" s="4"/>
      <c r="DD48" s="4" t="s">
        <v>129</v>
      </c>
      <c r="DE48" s="4"/>
      <c r="DF48" s="4"/>
      <c r="DG48" s="4"/>
      <c r="DH48" s="4"/>
      <c r="DI48" s="4"/>
      <c r="DJ48" s="4"/>
      <c r="DK48" s="4"/>
      <c r="DL48" s="4"/>
      <c r="DM48" s="4" t="s">
        <v>115</v>
      </c>
      <c r="DN48" s="4"/>
      <c r="DO48" s="4"/>
      <c r="DP48" s="4"/>
      <c r="DQ48" s="4"/>
      <c r="DR48" s="4"/>
      <c r="DS48" s="4"/>
      <c r="DT48" s="4"/>
      <c r="DU48" s="4"/>
      <c r="DV48" s="4"/>
      <c r="DW48" s="12"/>
      <c r="DX48" s="12"/>
      <c r="DY48" s="12"/>
      <c r="DZ48" s="12"/>
      <c r="EA48" s="12"/>
      <c r="EB48" s="12"/>
      <c r="EC48" s="12"/>
      <c r="ED48" s="12" t="s">
        <v>256</v>
      </c>
      <c r="EE48" s="12"/>
      <c r="EF48" s="12"/>
      <c r="EG48" s="12"/>
      <c r="EH48" s="12"/>
      <c r="EI48" s="12"/>
      <c r="EJ48" s="12"/>
      <c r="EK48" s="12" t="s">
        <v>257</v>
      </c>
      <c r="EL48" s="12"/>
      <c r="EM48" s="12" t="s">
        <v>258</v>
      </c>
      <c r="EN48" s="12"/>
      <c r="EO48" s="12"/>
      <c r="EP48" s="12"/>
      <c r="EQ48" s="12"/>
      <c r="ER48" s="12"/>
      <c r="ES48" s="12"/>
      <c r="ET48" s="12"/>
      <c r="EU48" s="12"/>
      <c r="EV48" s="12" t="s">
        <v>259</v>
      </c>
      <c r="EW48" s="12"/>
      <c r="EX48" s="12" t="s">
        <v>260</v>
      </c>
      <c r="EY48" s="12" t="s">
        <v>261</v>
      </c>
      <c r="EZ48" s="12"/>
      <c r="FA48" s="12"/>
      <c r="FB48" s="12" t="s">
        <v>262</v>
      </c>
      <c r="FC48" s="12"/>
      <c r="FD48" s="12"/>
      <c r="FE48" s="12"/>
      <c r="FF48" s="12" t="s">
        <v>263</v>
      </c>
    </row>
    <row r="49" spans="1:178" ht="19" thickBot="1" x14ac:dyDescent="0.4">
      <c r="A49" s="2" t="s">
        <v>73</v>
      </c>
    </row>
    <row r="50" spans="1:178" ht="15" thickBot="1" x14ac:dyDescent="0.4">
      <c r="A50" s="5" t="s">
        <v>40</v>
      </c>
      <c r="B50" s="4">
        <v>2</v>
      </c>
      <c r="C50" s="4">
        <v>1</v>
      </c>
      <c r="D50" s="4">
        <v>2</v>
      </c>
      <c r="E50" s="4">
        <v>2</v>
      </c>
      <c r="F50" s="4">
        <v>2</v>
      </c>
      <c r="G50" s="4">
        <v>1</v>
      </c>
      <c r="H50" s="4">
        <v>2</v>
      </c>
      <c r="I50" s="4">
        <v>1</v>
      </c>
      <c r="J50" s="4">
        <v>1</v>
      </c>
      <c r="K50" s="4">
        <v>1</v>
      </c>
      <c r="L50" s="4">
        <v>3</v>
      </c>
      <c r="M50" s="4">
        <v>2</v>
      </c>
      <c r="N50" s="4">
        <v>1</v>
      </c>
      <c r="O50" s="4">
        <v>1</v>
      </c>
      <c r="P50" s="4">
        <v>2</v>
      </c>
      <c r="Q50" s="4">
        <v>1</v>
      </c>
      <c r="R50" s="4">
        <v>1</v>
      </c>
      <c r="S50" s="4">
        <v>2</v>
      </c>
      <c r="T50" s="4">
        <v>3</v>
      </c>
      <c r="U50" s="4">
        <v>1</v>
      </c>
      <c r="V50" s="4">
        <v>2</v>
      </c>
      <c r="W50" s="4">
        <v>3</v>
      </c>
      <c r="X50" s="4">
        <v>1</v>
      </c>
      <c r="Y50" s="4">
        <v>2</v>
      </c>
      <c r="Z50" s="4">
        <v>1</v>
      </c>
      <c r="AA50" s="4">
        <v>1</v>
      </c>
      <c r="AB50" s="4">
        <v>1</v>
      </c>
      <c r="AC50" s="4">
        <v>2</v>
      </c>
      <c r="AD50" s="4">
        <v>1</v>
      </c>
      <c r="AE50" s="4">
        <v>3</v>
      </c>
      <c r="AF50" s="4">
        <v>2</v>
      </c>
      <c r="AG50" s="4">
        <v>2</v>
      </c>
      <c r="AH50" s="4">
        <v>1</v>
      </c>
      <c r="AI50" s="4">
        <v>2</v>
      </c>
      <c r="AJ50" s="4">
        <v>2</v>
      </c>
      <c r="AK50" s="4">
        <v>2</v>
      </c>
      <c r="AL50" s="4">
        <v>2</v>
      </c>
      <c r="AM50" s="4">
        <v>2</v>
      </c>
      <c r="AN50" s="4">
        <v>1</v>
      </c>
      <c r="AO50" s="4">
        <v>3</v>
      </c>
      <c r="AP50" s="4">
        <v>2</v>
      </c>
      <c r="AQ50" s="4">
        <v>1</v>
      </c>
      <c r="AR50" s="4">
        <v>1</v>
      </c>
      <c r="AS50" s="4">
        <v>1</v>
      </c>
      <c r="AT50" s="4">
        <v>1</v>
      </c>
      <c r="AU50" s="4">
        <v>1</v>
      </c>
      <c r="AV50" s="4" t="s">
        <v>232</v>
      </c>
      <c r="AW50" s="4">
        <v>2</v>
      </c>
      <c r="AX50" s="4">
        <v>1</v>
      </c>
      <c r="AY50" s="4">
        <v>1</v>
      </c>
      <c r="AZ50" s="4">
        <v>1</v>
      </c>
      <c r="BA50" s="4">
        <v>3</v>
      </c>
      <c r="BB50" s="4">
        <v>1</v>
      </c>
      <c r="BC50" s="4">
        <v>1</v>
      </c>
      <c r="BD50" s="4">
        <v>1</v>
      </c>
      <c r="BE50" s="4"/>
      <c r="BF50" s="4">
        <v>1</v>
      </c>
      <c r="BG50" s="4" t="s">
        <v>232</v>
      </c>
      <c r="BH50" s="4">
        <v>1</v>
      </c>
      <c r="BI50" s="4">
        <v>1</v>
      </c>
      <c r="BJ50" s="4">
        <v>2</v>
      </c>
      <c r="BK50" s="4">
        <v>1</v>
      </c>
      <c r="BL50" s="4">
        <v>2</v>
      </c>
      <c r="BM50" s="4">
        <v>1</v>
      </c>
      <c r="BN50" s="4">
        <v>2</v>
      </c>
      <c r="BO50" s="4">
        <v>1</v>
      </c>
      <c r="BP50" s="4">
        <v>2</v>
      </c>
      <c r="BQ50" s="4">
        <v>1</v>
      </c>
      <c r="BR50" s="4">
        <v>2</v>
      </c>
      <c r="BS50" s="4">
        <v>2</v>
      </c>
      <c r="BT50" s="4">
        <v>2</v>
      </c>
      <c r="BU50" s="4">
        <v>1</v>
      </c>
      <c r="BV50" s="4">
        <v>1</v>
      </c>
      <c r="BW50" s="4">
        <v>2</v>
      </c>
      <c r="BX50" s="4">
        <v>3</v>
      </c>
      <c r="BY50" s="4">
        <v>3</v>
      </c>
      <c r="BZ50" s="4">
        <v>3</v>
      </c>
      <c r="CA50" s="4">
        <v>3</v>
      </c>
      <c r="CB50" s="4">
        <v>2</v>
      </c>
      <c r="CC50" s="4">
        <v>1</v>
      </c>
      <c r="CD50" s="4">
        <v>1</v>
      </c>
      <c r="CE50" s="4">
        <v>2</v>
      </c>
      <c r="CF50" s="4">
        <v>1</v>
      </c>
      <c r="CG50" s="4">
        <v>1</v>
      </c>
      <c r="CH50" s="4">
        <v>2</v>
      </c>
      <c r="CI50" s="4">
        <v>2</v>
      </c>
      <c r="CJ50" s="4">
        <v>1</v>
      </c>
      <c r="CK50" s="4">
        <v>2</v>
      </c>
      <c r="CL50" s="4">
        <v>1</v>
      </c>
      <c r="CM50" s="4">
        <v>2</v>
      </c>
      <c r="CN50" s="4">
        <v>3</v>
      </c>
      <c r="CO50" s="4">
        <v>1</v>
      </c>
      <c r="CP50" s="4">
        <v>3</v>
      </c>
      <c r="CQ50" s="4">
        <v>1</v>
      </c>
      <c r="CR50" s="4">
        <v>1</v>
      </c>
      <c r="CS50" s="4">
        <v>2</v>
      </c>
      <c r="CT50" s="4">
        <v>1</v>
      </c>
      <c r="CU50" s="4">
        <v>2</v>
      </c>
      <c r="CV50" s="4">
        <v>2</v>
      </c>
      <c r="CW50" s="4">
        <v>1</v>
      </c>
      <c r="CX50" s="4">
        <v>2</v>
      </c>
      <c r="CY50" s="4">
        <v>2</v>
      </c>
      <c r="CZ50" s="4">
        <v>2</v>
      </c>
      <c r="DA50" s="4">
        <v>1</v>
      </c>
      <c r="DB50" s="4">
        <v>1</v>
      </c>
      <c r="DC50" s="4">
        <v>4</v>
      </c>
      <c r="DD50" s="4">
        <v>3</v>
      </c>
      <c r="DE50" s="4">
        <v>2</v>
      </c>
      <c r="DF50" s="4">
        <v>2</v>
      </c>
      <c r="DG50" s="4">
        <v>1</v>
      </c>
      <c r="DH50" s="4">
        <v>2</v>
      </c>
      <c r="DI50" s="4">
        <v>2</v>
      </c>
      <c r="DJ50" s="4">
        <v>3</v>
      </c>
      <c r="DK50" s="4">
        <v>4</v>
      </c>
      <c r="DL50" s="4">
        <v>2</v>
      </c>
      <c r="DM50" s="4">
        <v>2</v>
      </c>
      <c r="DN50" s="4">
        <v>3</v>
      </c>
      <c r="DO50" s="4">
        <v>1</v>
      </c>
      <c r="DP50" s="4">
        <v>1</v>
      </c>
      <c r="DQ50" s="4">
        <v>1</v>
      </c>
      <c r="DR50" s="4">
        <v>2</v>
      </c>
      <c r="DS50" s="4">
        <v>3</v>
      </c>
      <c r="DT50" s="4">
        <v>3</v>
      </c>
      <c r="DU50" s="4">
        <v>2</v>
      </c>
      <c r="DV50" s="4">
        <v>1</v>
      </c>
      <c r="DW50" s="12">
        <v>1</v>
      </c>
      <c r="DX50" s="12">
        <v>1</v>
      </c>
      <c r="DY50" s="12">
        <v>1</v>
      </c>
      <c r="DZ50" s="12">
        <v>1</v>
      </c>
      <c r="EA50" s="12">
        <v>1</v>
      </c>
      <c r="EB50" s="12">
        <v>3</v>
      </c>
      <c r="EC50" s="12">
        <v>1</v>
      </c>
      <c r="ED50" s="12">
        <v>2</v>
      </c>
      <c r="EE50" s="12">
        <v>1</v>
      </c>
      <c r="EF50" s="12">
        <v>1</v>
      </c>
      <c r="EG50" s="12">
        <v>2</v>
      </c>
      <c r="EH50" s="12">
        <v>3</v>
      </c>
      <c r="EI50" s="12">
        <v>2</v>
      </c>
      <c r="EJ50" s="12">
        <v>2</v>
      </c>
      <c r="EK50" s="12">
        <v>1</v>
      </c>
      <c r="EL50" s="12">
        <v>2</v>
      </c>
      <c r="EM50" s="12">
        <v>2</v>
      </c>
      <c r="EN50" s="12">
        <v>2</v>
      </c>
      <c r="EO50" s="12">
        <v>2</v>
      </c>
      <c r="EP50" s="12">
        <v>2</v>
      </c>
      <c r="EQ50" s="12">
        <v>3</v>
      </c>
      <c r="ER50" s="12">
        <v>3</v>
      </c>
      <c r="ES50" s="12">
        <v>1</v>
      </c>
      <c r="ET50" s="12">
        <v>2</v>
      </c>
      <c r="EU50" s="12">
        <v>2</v>
      </c>
      <c r="EV50" s="12">
        <v>3</v>
      </c>
      <c r="EW50" s="12">
        <v>3</v>
      </c>
      <c r="EX50" s="12">
        <v>4</v>
      </c>
      <c r="EY50" s="12">
        <v>3</v>
      </c>
      <c r="EZ50" s="12">
        <v>1</v>
      </c>
      <c r="FA50" s="12">
        <v>2</v>
      </c>
      <c r="FB50" s="12">
        <v>3</v>
      </c>
      <c r="FC50" s="12">
        <v>1</v>
      </c>
      <c r="FD50" s="12">
        <v>2</v>
      </c>
      <c r="FE50" s="12">
        <v>1</v>
      </c>
      <c r="FF50" s="12">
        <v>2</v>
      </c>
      <c r="FG50" s="14">
        <f t="shared" ref="FG50:FG54" si="82">AVERAGE(B50:FF50)</f>
        <v>1.7658227848101267</v>
      </c>
      <c r="FH50">
        <f t="shared" ref="FH50:FH54" si="83">COUNTIF(B50:FF50, 1)</f>
        <v>68</v>
      </c>
      <c r="FI50">
        <f t="shared" ref="FI50:FI54" si="84">COUNTIF(B50:FF50, 2)</f>
        <v>62</v>
      </c>
      <c r="FJ50">
        <f t="shared" ref="FJ50:FJ54" si="85">COUNTIF(B50:FF50,3)</f>
        <v>25</v>
      </c>
      <c r="FK50">
        <f t="shared" ref="FK50:FK54" si="86">COUNTIF(B50:FF50, 4)</f>
        <v>3</v>
      </c>
      <c r="FL50">
        <f t="shared" ref="FL50:FL54" si="87">COUNTIF(B50:FF50, "N")</f>
        <v>2</v>
      </c>
      <c r="FN50" s="20">
        <f t="shared" ref="FN50:FN54" si="88">FH50/SUM($FH50:$FL50)</f>
        <v>0.42499999999999999</v>
      </c>
      <c r="FO50" s="20">
        <f t="shared" ref="FO50:FO54" si="89">FI50/SUM($FH50:$FL50)</f>
        <v>0.38750000000000001</v>
      </c>
      <c r="FP50" s="20">
        <f t="shared" ref="FP50:FP54" si="90">FJ50/SUM($FH50:$FL50)</f>
        <v>0.15625</v>
      </c>
      <c r="FQ50" s="20">
        <f t="shared" ref="FQ50:FQ54" si="91">FK50/SUM($FH50:$FL50)</f>
        <v>1.8749999999999999E-2</v>
      </c>
      <c r="FR50" s="20">
        <f t="shared" ref="FR50:FR54" si="92">FL50/SUM($FH50:$FL50)</f>
        <v>1.2500000000000001E-2</v>
      </c>
      <c r="FT50" s="20">
        <f t="shared" ref="FT50:FT54" si="93">SUM(FH50:FI50)/SUM($FH50:$FL50)</f>
        <v>0.8125</v>
      </c>
      <c r="FU50" s="20">
        <f t="shared" ref="FU50:FU54" si="94">SUM(FJ50:FK50)/SUM($FH50:$FL50)</f>
        <v>0.17499999999999999</v>
      </c>
      <c r="FV50" s="20">
        <f t="shared" ref="FV50:FV54" si="95">FL50/SUM(FH50:FL50)</f>
        <v>1.2500000000000001E-2</v>
      </c>
    </row>
    <row r="51" spans="1:178" ht="15" thickBot="1" x14ac:dyDescent="0.4">
      <c r="A51" s="1" t="s">
        <v>41</v>
      </c>
      <c r="B51" s="4">
        <v>2</v>
      </c>
      <c r="C51" s="4">
        <v>2</v>
      </c>
      <c r="D51" s="4">
        <v>3</v>
      </c>
      <c r="E51" s="4">
        <v>2</v>
      </c>
      <c r="F51" s="4">
        <v>2</v>
      </c>
      <c r="G51" s="4">
        <v>1</v>
      </c>
      <c r="H51" s="4">
        <v>3</v>
      </c>
      <c r="I51" s="4">
        <v>1</v>
      </c>
      <c r="J51" s="4">
        <v>1</v>
      </c>
      <c r="K51" s="4">
        <v>2</v>
      </c>
      <c r="L51" s="4">
        <v>4</v>
      </c>
      <c r="M51" s="4">
        <v>2</v>
      </c>
      <c r="N51" s="4">
        <v>1</v>
      </c>
      <c r="O51" s="4">
        <v>1</v>
      </c>
      <c r="P51" s="4">
        <v>2</v>
      </c>
      <c r="Q51" s="4">
        <v>1</v>
      </c>
      <c r="R51" s="4" t="s">
        <v>232</v>
      </c>
      <c r="S51" s="4">
        <v>2</v>
      </c>
      <c r="T51" s="4">
        <v>2</v>
      </c>
      <c r="U51" s="4">
        <v>1</v>
      </c>
      <c r="V51" s="4">
        <v>3</v>
      </c>
      <c r="W51" s="4">
        <v>3</v>
      </c>
      <c r="X51" s="4">
        <v>1</v>
      </c>
      <c r="Y51" s="4">
        <v>2</v>
      </c>
      <c r="Z51" s="4">
        <v>1</v>
      </c>
      <c r="AA51" s="4">
        <v>1</v>
      </c>
      <c r="AB51" s="4">
        <v>2</v>
      </c>
      <c r="AC51" s="4">
        <v>2</v>
      </c>
      <c r="AD51" s="4">
        <v>1</v>
      </c>
      <c r="AE51" s="4">
        <v>1</v>
      </c>
      <c r="AF51" s="4" t="s">
        <v>232</v>
      </c>
      <c r="AG51" s="4" t="s">
        <v>232</v>
      </c>
      <c r="AH51" s="4" t="s">
        <v>232</v>
      </c>
      <c r="AI51" s="4" t="s">
        <v>232</v>
      </c>
      <c r="AJ51" s="4">
        <v>1</v>
      </c>
      <c r="AK51" s="4">
        <v>3</v>
      </c>
      <c r="AL51" s="4">
        <v>2</v>
      </c>
      <c r="AM51" s="4">
        <v>2</v>
      </c>
      <c r="AN51" s="4">
        <v>1</v>
      </c>
      <c r="AO51" s="4">
        <v>2</v>
      </c>
      <c r="AP51" s="4">
        <v>2</v>
      </c>
      <c r="AQ51" s="4">
        <v>1</v>
      </c>
      <c r="AR51" s="4">
        <v>1</v>
      </c>
      <c r="AS51" s="4">
        <v>4</v>
      </c>
      <c r="AT51" s="4">
        <v>1</v>
      </c>
      <c r="AU51" s="4">
        <v>1</v>
      </c>
      <c r="AV51" s="4" t="s">
        <v>232</v>
      </c>
      <c r="AW51" s="4">
        <v>2</v>
      </c>
      <c r="AX51" s="4">
        <v>1</v>
      </c>
      <c r="AY51" s="4">
        <v>2</v>
      </c>
      <c r="AZ51" s="4">
        <v>1</v>
      </c>
      <c r="BA51" s="4">
        <v>2</v>
      </c>
      <c r="BB51" s="4">
        <v>1</v>
      </c>
      <c r="BC51" s="4">
        <v>1</v>
      </c>
      <c r="BD51" s="4">
        <v>2</v>
      </c>
      <c r="BE51" s="4"/>
      <c r="BF51" s="4">
        <v>3</v>
      </c>
      <c r="BG51" s="4">
        <v>3</v>
      </c>
      <c r="BH51" s="4">
        <v>1</v>
      </c>
      <c r="BI51" s="4">
        <v>1</v>
      </c>
      <c r="BJ51" s="4">
        <v>2</v>
      </c>
      <c r="BK51" s="4">
        <v>1</v>
      </c>
      <c r="BL51" s="4">
        <v>1</v>
      </c>
      <c r="BM51" s="4">
        <v>1</v>
      </c>
      <c r="BN51" s="4" t="s">
        <v>232</v>
      </c>
      <c r="BO51" s="4">
        <v>1</v>
      </c>
      <c r="BP51" s="4">
        <v>2</v>
      </c>
      <c r="BQ51" s="4">
        <v>1</v>
      </c>
      <c r="BR51" s="4">
        <v>2</v>
      </c>
      <c r="BS51" s="4" t="s">
        <v>232</v>
      </c>
      <c r="BT51" s="4">
        <v>2</v>
      </c>
      <c r="BU51" s="4">
        <v>2</v>
      </c>
      <c r="BV51" s="4">
        <v>1</v>
      </c>
      <c r="BW51" s="4">
        <v>2</v>
      </c>
      <c r="BX51" s="4">
        <v>2</v>
      </c>
      <c r="BY51" s="4">
        <v>2</v>
      </c>
      <c r="BZ51" s="4">
        <v>2</v>
      </c>
      <c r="CA51" s="4">
        <v>3</v>
      </c>
      <c r="CB51" s="4">
        <v>2</v>
      </c>
      <c r="CC51" s="4">
        <v>1</v>
      </c>
      <c r="CD51" s="4">
        <v>2</v>
      </c>
      <c r="CE51" s="4">
        <v>2</v>
      </c>
      <c r="CF51" s="4">
        <v>2</v>
      </c>
      <c r="CG51" s="4">
        <v>2</v>
      </c>
      <c r="CH51" s="4">
        <v>3</v>
      </c>
      <c r="CI51" s="4">
        <v>1</v>
      </c>
      <c r="CJ51" s="4">
        <v>1</v>
      </c>
      <c r="CK51" s="4">
        <v>3</v>
      </c>
      <c r="CL51" s="4">
        <v>1</v>
      </c>
      <c r="CM51" s="4">
        <v>2</v>
      </c>
      <c r="CN51" s="4">
        <v>3</v>
      </c>
      <c r="CO51" s="4">
        <v>2</v>
      </c>
      <c r="CP51" s="4">
        <v>3</v>
      </c>
      <c r="CQ51" s="4">
        <v>1</v>
      </c>
      <c r="CR51" s="4">
        <v>1</v>
      </c>
      <c r="CS51" s="4">
        <v>2</v>
      </c>
      <c r="CT51" s="4">
        <v>2</v>
      </c>
      <c r="CU51" s="4"/>
      <c r="CV51" s="4">
        <v>2</v>
      </c>
      <c r="CW51" s="4"/>
      <c r="CX51" s="4">
        <v>2</v>
      </c>
      <c r="CY51" s="4" t="s">
        <v>232</v>
      </c>
      <c r="CZ51" s="4">
        <v>3</v>
      </c>
      <c r="DA51" s="4">
        <v>2</v>
      </c>
      <c r="DB51" s="4">
        <v>1</v>
      </c>
      <c r="DC51" s="4">
        <v>4</v>
      </c>
      <c r="DD51" s="4">
        <v>3</v>
      </c>
      <c r="DE51" s="4">
        <v>1</v>
      </c>
      <c r="DF51" s="4">
        <v>3</v>
      </c>
      <c r="DG51" s="4">
        <v>1</v>
      </c>
      <c r="DH51" s="4">
        <v>2</v>
      </c>
      <c r="DI51" s="4">
        <v>3</v>
      </c>
      <c r="DJ51" s="4">
        <v>3</v>
      </c>
      <c r="DK51" s="4">
        <v>4</v>
      </c>
      <c r="DL51" s="4">
        <v>3</v>
      </c>
      <c r="DM51" s="4">
        <v>2</v>
      </c>
      <c r="DN51" s="4">
        <v>2</v>
      </c>
      <c r="DO51" s="4">
        <v>1</v>
      </c>
      <c r="DP51" s="4">
        <v>1</v>
      </c>
      <c r="DQ51" s="4">
        <v>2</v>
      </c>
      <c r="DR51" s="4">
        <v>3</v>
      </c>
      <c r="DS51" s="4">
        <v>3</v>
      </c>
      <c r="DT51" s="4">
        <v>2</v>
      </c>
      <c r="DU51" s="4">
        <v>2</v>
      </c>
      <c r="DV51" s="4">
        <v>3</v>
      </c>
      <c r="DW51" s="12">
        <v>3</v>
      </c>
      <c r="DX51" s="12">
        <v>2</v>
      </c>
      <c r="DY51" s="12">
        <v>1</v>
      </c>
      <c r="DZ51" s="12">
        <v>1</v>
      </c>
      <c r="EA51" s="12">
        <v>2</v>
      </c>
      <c r="EB51" s="12">
        <v>3</v>
      </c>
      <c r="EC51" s="12">
        <v>1</v>
      </c>
      <c r="ED51" s="12">
        <v>3</v>
      </c>
      <c r="EE51" s="12">
        <v>2</v>
      </c>
      <c r="EF51" s="12">
        <v>1</v>
      </c>
      <c r="EG51" s="12">
        <v>2</v>
      </c>
      <c r="EH51" s="12" t="s">
        <v>232</v>
      </c>
      <c r="EI51" s="12">
        <v>2</v>
      </c>
      <c r="EJ51" s="12">
        <v>2</v>
      </c>
      <c r="EK51" s="12">
        <v>2</v>
      </c>
      <c r="EL51" s="12" t="s">
        <v>232</v>
      </c>
      <c r="EM51" s="12">
        <v>3</v>
      </c>
      <c r="EN51" s="12">
        <v>1</v>
      </c>
      <c r="EO51" s="12">
        <v>2</v>
      </c>
      <c r="EP51" s="12">
        <v>2</v>
      </c>
      <c r="EQ51" s="12" t="s">
        <v>232</v>
      </c>
      <c r="ER51" s="12">
        <v>3</v>
      </c>
      <c r="ES51" s="12">
        <v>1</v>
      </c>
      <c r="ET51" s="12">
        <v>2</v>
      </c>
      <c r="EU51" s="12" t="s">
        <v>232</v>
      </c>
      <c r="EV51" s="12">
        <v>3</v>
      </c>
      <c r="EW51" s="12">
        <v>4</v>
      </c>
      <c r="EX51" s="12">
        <v>3</v>
      </c>
      <c r="EY51" s="12">
        <v>3</v>
      </c>
      <c r="EZ51" s="12">
        <v>1</v>
      </c>
      <c r="FA51" s="12">
        <v>2</v>
      </c>
      <c r="FB51" s="12">
        <v>2</v>
      </c>
      <c r="FC51" s="12">
        <v>2</v>
      </c>
      <c r="FD51" s="12">
        <v>2</v>
      </c>
      <c r="FE51" s="12">
        <v>1</v>
      </c>
      <c r="FF51" s="12">
        <v>2</v>
      </c>
      <c r="FG51" s="14">
        <f t="shared" si="82"/>
        <v>1.9310344827586208</v>
      </c>
      <c r="FH51">
        <f t="shared" si="83"/>
        <v>49</v>
      </c>
      <c r="FI51">
        <f t="shared" si="84"/>
        <v>62</v>
      </c>
      <c r="FJ51">
        <f t="shared" si="85"/>
        <v>29</v>
      </c>
      <c r="FK51">
        <f t="shared" si="86"/>
        <v>5</v>
      </c>
      <c r="FL51">
        <f t="shared" si="87"/>
        <v>13</v>
      </c>
      <c r="FN51" s="20">
        <f t="shared" si="88"/>
        <v>0.310126582278481</v>
      </c>
      <c r="FO51" s="20">
        <f t="shared" si="89"/>
        <v>0.39240506329113922</v>
      </c>
      <c r="FP51" s="20">
        <f t="shared" si="90"/>
        <v>0.18354430379746836</v>
      </c>
      <c r="FQ51" s="20">
        <f t="shared" si="91"/>
        <v>3.1645569620253167E-2</v>
      </c>
      <c r="FR51" s="20">
        <f t="shared" si="92"/>
        <v>8.2278481012658222E-2</v>
      </c>
      <c r="FT51" s="20">
        <f t="shared" si="93"/>
        <v>0.70253164556962022</v>
      </c>
      <c r="FU51" s="20">
        <f t="shared" si="94"/>
        <v>0.21518987341772153</v>
      </c>
      <c r="FV51" s="20">
        <f t="shared" si="95"/>
        <v>8.2278481012658222E-2</v>
      </c>
    </row>
    <row r="52" spans="1:178" ht="15" thickBot="1" x14ac:dyDescent="0.4">
      <c r="A52" s="1" t="s">
        <v>42</v>
      </c>
      <c r="B52" s="4">
        <v>2</v>
      </c>
      <c r="C52" s="4">
        <v>1</v>
      </c>
      <c r="D52" s="4">
        <v>2</v>
      </c>
      <c r="E52" s="4">
        <v>2</v>
      </c>
      <c r="F52" s="4">
        <v>2</v>
      </c>
      <c r="G52" s="4">
        <v>1</v>
      </c>
      <c r="H52" s="4">
        <v>1</v>
      </c>
      <c r="I52" s="4">
        <v>1</v>
      </c>
      <c r="J52" s="4">
        <v>1</v>
      </c>
      <c r="K52" s="4">
        <v>1</v>
      </c>
      <c r="L52" s="4">
        <v>3</v>
      </c>
      <c r="M52" s="4">
        <v>2</v>
      </c>
      <c r="N52" s="4">
        <v>1</v>
      </c>
      <c r="O52" s="4">
        <v>1</v>
      </c>
      <c r="P52" s="4">
        <v>2</v>
      </c>
      <c r="Q52" s="4">
        <v>1</v>
      </c>
      <c r="R52" s="4">
        <v>2</v>
      </c>
      <c r="S52" s="4">
        <v>3</v>
      </c>
      <c r="T52" s="4">
        <v>3</v>
      </c>
      <c r="U52" s="4">
        <v>1</v>
      </c>
      <c r="V52" s="4" t="s">
        <v>232</v>
      </c>
      <c r="W52" s="4">
        <v>3</v>
      </c>
      <c r="X52" s="4">
        <v>1</v>
      </c>
      <c r="Y52" s="4">
        <v>2</v>
      </c>
      <c r="Z52" s="4">
        <v>1</v>
      </c>
      <c r="AA52" s="4">
        <v>2</v>
      </c>
      <c r="AB52" s="4">
        <v>2</v>
      </c>
      <c r="AC52" s="4">
        <v>2</v>
      </c>
      <c r="AD52" s="4">
        <v>1</v>
      </c>
      <c r="AE52" s="4">
        <v>2</v>
      </c>
      <c r="AF52" s="4">
        <v>2</v>
      </c>
      <c r="AG52" s="4">
        <v>2</v>
      </c>
      <c r="AH52" s="4">
        <v>1</v>
      </c>
      <c r="AI52" s="4">
        <v>2</v>
      </c>
      <c r="AJ52" s="4">
        <v>1</v>
      </c>
      <c r="AK52" s="4">
        <v>2</v>
      </c>
      <c r="AL52" s="4">
        <v>2</v>
      </c>
      <c r="AM52" s="4">
        <v>2</v>
      </c>
      <c r="AN52" s="4">
        <v>1</v>
      </c>
      <c r="AO52" s="4">
        <v>2</v>
      </c>
      <c r="AP52" s="4">
        <v>2</v>
      </c>
      <c r="AQ52" s="4">
        <v>2</v>
      </c>
      <c r="AR52" s="4">
        <v>1</v>
      </c>
      <c r="AS52" s="4">
        <v>2</v>
      </c>
      <c r="AT52" s="4">
        <v>1</v>
      </c>
      <c r="AU52" s="4">
        <v>1</v>
      </c>
      <c r="AV52" s="4" t="s">
        <v>232</v>
      </c>
      <c r="AW52" s="4">
        <v>2</v>
      </c>
      <c r="AX52" s="4">
        <v>1</v>
      </c>
      <c r="AY52" s="4">
        <v>1</v>
      </c>
      <c r="AZ52" s="4">
        <v>1</v>
      </c>
      <c r="BA52" s="4">
        <v>2</v>
      </c>
      <c r="BB52" s="4">
        <v>1</v>
      </c>
      <c r="BC52" s="4">
        <v>1</v>
      </c>
      <c r="BD52" s="4">
        <v>1</v>
      </c>
      <c r="BE52" s="4"/>
      <c r="BF52" s="4">
        <v>1.1000000000000001</v>
      </c>
      <c r="BG52" s="4">
        <v>3</v>
      </c>
      <c r="BH52" s="4">
        <v>1</v>
      </c>
      <c r="BI52" s="4">
        <v>1</v>
      </c>
      <c r="BJ52" s="4">
        <v>2</v>
      </c>
      <c r="BK52" s="4">
        <v>1</v>
      </c>
      <c r="BL52" s="4">
        <v>1</v>
      </c>
      <c r="BM52" s="4">
        <v>1</v>
      </c>
      <c r="BN52" s="4">
        <v>2</v>
      </c>
      <c r="BO52" s="4">
        <v>1</v>
      </c>
      <c r="BP52" s="4">
        <v>2</v>
      </c>
      <c r="BQ52" s="4">
        <v>1</v>
      </c>
      <c r="BR52" s="4">
        <v>1</v>
      </c>
      <c r="BS52" s="4">
        <v>2</v>
      </c>
      <c r="BT52" s="4">
        <v>2</v>
      </c>
      <c r="BU52" s="4">
        <v>1</v>
      </c>
      <c r="BV52" s="4">
        <v>1</v>
      </c>
      <c r="BW52" s="4">
        <v>2</v>
      </c>
      <c r="BX52" s="4">
        <v>3</v>
      </c>
      <c r="BY52" s="4">
        <v>3</v>
      </c>
      <c r="BZ52" s="4" t="s">
        <v>232</v>
      </c>
      <c r="CA52" s="4">
        <v>3</v>
      </c>
      <c r="CB52" s="4">
        <v>2</v>
      </c>
      <c r="CC52" s="4">
        <v>1</v>
      </c>
      <c r="CD52" s="4">
        <v>2</v>
      </c>
      <c r="CE52" s="4">
        <v>2</v>
      </c>
      <c r="CF52" s="4">
        <v>1</v>
      </c>
      <c r="CG52" s="4">
        <v>2</v>
      </c>
      <c r="CH52" s="4">
        <v>2</v>
      </c>
      <c r="CI52" s="4">
        <v>1</v>
      </c>
      <c r="CJ52" s="4">
        <v>1</v>
      </c>
      <c r="CK52" s="4">
        <v>2</v>
      </c>
      <c r="CL52" s="4">
        <v>1</v>
      </c>
      <c r="CM52" s="4">
        <v>2</v>
      </c>
      <c r="CN52" s="4">
        <v>3</v>
      </c>
      <c r="CO52" s="4">
        <v>1</v>
      </c>
      <c r="CP52" s="4">
        <v>3</v>
      </c>
      <c r="CQ52" s="4">
        <v>1</v>
      </c>
      <c r="CR52" s="4">
        <v>1</v>
      </c>
      <c r="CS52" s="4">
        <v>3</v>
      </c>
      <c r="CT52" s="4">
        <v>1</v>
      </c>
      <c r="CU52" s="4">
        <v>2</v>
      </c>
      <c r="CV52" s="4">
        <v>2</v>
      </c>
      <c r="CW52" s="4">
        <v>1</v>
      </c>
      <c r="CX52" s="4">
        <v>2</v>
      </c>
      <c r="CY52" s="4" t="s">
        <v>232</v>
      </c>
      <c r="CZ52" s="4">
        <v>2</v>
      </c>
      <c r="DA52" s="4">
        <v>2</v>
      </c>
      <c r="DB52" s="4">
        <v>1</v>
      </c>
      <c r="DC52" s="4">
        <v>4</v>
      </c>
      <c r="DD52" s="4">
        <v>3</v>
      </c>
      <c r="DE52" s="4">
        <v>2</v>
      </c>
      <c r="DF52" s="4">
        <v>3</v>
      </c>
      <c r="DG52" s="4">
        <v>1</v>
      </c>
      <c r="DH52" s="4">
        <v>2</v>
      </c>
      <c r="DI52" s="4">
        <v>2</v>
      </c>
      <c r="DJ52" s="4">
        <v>3</v>
      </c>
      <c r="DK52" s="4">
        <v>4</v>
      </c>
      <c r="DL52" s="4">
        <v>3</v>
      </c>
      <c r="DM52" s="4">
        <v>2</v>
      </c>
      <c r="DN52" s="4">
        <v>3</v>
      </c>
      <c r="DO52" s="4">
        <v>1</v>
      </c>
      <c r="DP52" s="4">
        <v>1</v>
      </c>
      <c r="DQ52" s="4">
        <v>1</v>
      </c>
      <c r="DR52" s="4">
        <v>2</v>
      </c>
      <c r="DS52" s="4">
        <v>3</v>
      </c>
      <c r="DT52" s="4">
        <v>2</v>
      </c>
      <c r="DU52" s="4">
        <v>1</v>
      </c>
      <c r="DV52" s="4">
        <v>1</v>
      </c>
      <c r="DW52" s="12">
        <v>1</v>
      </c>
      <c r="DX52" s="12">
        <v>1</v>
      </c>
      <c r="DY52" s="12">
        <v>1</v>
      </c>
      <c r="DZ52" s="12">
        <v>1</v>
      </c>
      <c r="EA52" s="12">
        <v>1</v>
      </c>
      <c r="EB52" s="12">
        <v>3</v>
      </c>
      <c r="EC52" s="12">
        <v>1</v>
      </c>
      <c r="ED52" s="12">
        <v>2</v>
      </c>
      <c r="EE52" s="12">
        <v>2</v>
      </c>
      <c r="EF52" s="12">
        <v>1</v>
      </c>
      <c r="EG52" s="12">
        <v>3</v>
      </c>
      <c r="EH52" s="12">
        <v>3</v>
      </c>
      <c r="EI52" s="12">
        <v>2</v>
      </c>
      <c r="EJ52" s="12">
        <v>2</v>
      </c>
      <c r="EK52" s="12">
        <v>1</v>
      </c>
      <c r="EL52" s="12">
        <v>1</v>
      </c>
      <c r="EM52" s="12">
        <v>2</v>
      </c>
      <c r="EN52" s="12">
        <v>2</v>
      </c>
      <c r="EO52" s="12">
        <v>2</v>
      </c>
      <c r="EP52" s="12">
        <v>2</v>
      </c>
      <c r="EQ52" s="12">
        <v>1</v>
      </c>
      <c r="ER52" s="12">
        <v>3</v>
      </c>
      <c r="ES52" s="12">
        <v>1</v>
      </c>
      <c r="ET52" s="12">
        <v>2</v>
      </c>
      <c r="EU52" s="12" t="s">
        <v>232</v>
      </c>
      <c r="EV52" s="12">
        <v>2</v>
      </c>
      <c r="EW52" s="12">
        <v>3</v>
      </c>
      <c r="EX52" s="12">
        <v>3</v>
      </c>
      <c r="EY52" s="12" t="s">
        <v>232</v>
      </c>
      <c r="EZ52" s="12">
        <v>1</v>
      </c>
      <c r="FA52" s="12">
        <v>2</v>
      </c>
      <c r="FB52" s="12">
        <v>3</v>
      </c>
      <c r="FC52" s="12" t="s">
        <v>232</v>
      </c>
      <c r="FD52" s="12">
        <v>2</v>
      </c>
      <c r="FE52" s="12">
        <v>1</v>
      </c>
      <c r="FF52" s="12" t="s">
        <v>232</v>
      </c>
      <c r="FG52" s="14">
        <f t="shared" si="82"/>
        <v>1.7506578947368423</v>
      </c>
      <c r="FH52">
        <f t="shared" si="83"/>
        <v>65</v>
      </c>
      <c r="FI52">
        <f t="shared" si="84"/>
        <v>60</v>
      </c>
      <c r="FJ52">
        <f t="shared" si="85"/>
        <v>24</v>
      </c>
      <c r="FK52">
        <f t="shared" si="86"/>
        <v>2</v>
      </c>
      <c r="FL52">
        <f t="shared" si="87"/>
        <v>8</v>
      </c>
      <c r="FN52" s="20">
        <f t="shared" si="88"/>
        <v>0.4088050314465409</v>
      </c>
      <c r="FO52" s="20">
        <f t="shared" si="89"/>
        <v>0.37735849056603776</v>
      </c>
      <c r="FP52" s="20">
        <f t="shared" si="90"/>
        <v>0.15094339622641509</v>
      </c>
      <c r="FQ52" s="20">
        <f t="shared" si="91"/>
        <v>1.2578616352201259E-2</v>
      </c>
      <c r="FR52" s="20">
        <f t="shared" si="92"/>
        <v>5.0314465408805034E-2</v>
      </c>
      <c r="FT52" s="20">
        <f t="shared" si="93"/>
        <v>0.78616352201257866</v>
      </c>
      <c r="FU52" s="20">
        <f t="shared" si="94"/>
        <v>0.16352201257861634</v>
      </c>
      <c r="FV52" s="20">
        <f t="shared" si="95"/>
        <v>5.0314465408805034E-2</v>
      </c>
    </row>
    <row r="53" spans="1:178" ht="15" thickBot="1" x14ac:dyDescent="0.4">
      <c r="A53" s="1" t="s">
        <v>43</v>
      </c>
      <c r="B53" s="4">
        <v>2</v>
      </c>
      <c r="C53" s="4">
        <v>2</v>
      </c>
      <c r="D53" s="4">
        <v>4</v>
      </c>
      <c r="E53" s="4">
        <v>3</v>
      </c>
      <c r="F53" s="4">
        <v>2</v>
      </c>
      <c r="G53" s="4">
        <v>1</v>
      </c>
      <c r="H53" s="4">
        <v>4</v>
      </c>
      <c r="I53" s="4">
        <v>2</v>
      </c>
      <c r="J53" s="4">
        <v>2</v>
      </c>
      <c r="K53" s="4">
        <v>1</v>
      </c>
      <c r="L53" s="4">
        <v>2</v>
      </c>
      <c r="M53" s="4">
        <v>2</v>
      </c>
      <c r="N53" s="4" t="s">
        <v>232</v>
      </c>
      <c r="O53" s="4">
        <v>2</v>
      </c>
      <c r="P53" s="4">
        <v>2</v>
      </c>
      <c r="Q53" s="4" t="s">
        <v>232</v>
      </c>
      <c r="R53" s="4">
        <v>2</v>
      </c>
      <c r="S53" s="4">
        <v>3</v>
      </c>
      <c r="T53" s="4">
        <v>2</v>
      </c>
      <c r="U53" s="4">
        <v>1</v>
      </c>
      <c r="V53" s="4" t="s">
        <v>232</v>
      </c>
      <c r="W53" s="4">
        <v>4</v>
      </c>
      <c r="X53" s="4">
        <v>1</v>
      </c>
      <c r="Y53" s="4" t="s">
        <v>232</v>
      </c>
      <c r="Z53" s="4" t="s">
        <v>232</v>
      </c>
      <c r="AA53" s="4">
        <v>1</v>
      </c>
      <c r="AB53" s="4">
        <v>2</v>
      </c>
      <c r="AC53" s="4" t="s">
        <v>232</v>
      </c>
      <c r="AD53" s="4">
        <v>3</v>
      </c>
      <c r="AE53" s="4">
        <v>2</v>
      </c>
      <c r="AF53" s="4">
        <v>3</v>
      </c>
      <c r="AG53" s="4" t="s">
        <v>232</v>
      </c>
      <c r="AH53" s="4">
        <v>3</v>
      </c>
      <c r="AI53" s="4" t="s">
        <v>232</v>
      </c>
      <c r="AJ53" s="4" t="s">
        <v>232</v>
      </c>
      <c r="AK53" s="4">
        <v>2</v>
      </c>
      <c r="AL53" s="4" t="s">
        <v>232</v>
      </c>
      <c r="AM53" s="4" t="s">
        <v>232</v>
      </c>
      <c r="AN53" s="4">
        <v>1</v>
      </c>
      <c r="AO53" s="4">
        <v>2</v>
      </c>
      <c r="AP53" s="4">
        <v>2</v>
      </c>
      <c r="AQ53" s="4">
        <v>2</v>
      </c>
      <c r="AR53" s="4">
        <v>1</v>
      </c>
      <c r="AS53" s="4">
        <v>3</v>
      </c>
      <c r="AT53" s="4"/>
      <c r="AU53" s="4">
        <v>1</v>
      </c>
      <c r="AV53" s="4" t="s">
        <v>232</v>
      </c>
      <c r="AW53" s="4">
        <v>2</v>
      </c>
      <c r="AX53" s="4">
        <v>1</v>
      </c>
      <c r="AY53" s="4">
        <v>2</v>
      </c>
      <c r="AZ53" s="4">
        <v>1</v>
      </c>
      <c r="BA53" s="4">
        <v>3</v>
      </c>
      <c r="BB53" s="4">
        <v>2</v>
      </c>
      <c r="BC53" s="4">
        <v>1</v>
      </c>
      <c r="BD53" s="4" t="s">
        <v>232</v>
      </c>
      <c r="BE53" s="4"/>
      <c r="BF53" s="4" t="s">
        <v>232</v>
      </c>
      <c r="BG53" s="4" t="s">
        <v>232</v>
      </c>
      <c r="BH53" s="4" t="s">
        <v>232</v>
      </c>
      <c r="BI53" s="4">
        <v>1</v>
      </c>
      <c r="BJ53" s="4">
        <v>4</v>
      </c>
      <c r="BK53" s="4">
        <v>1</v>
      </c>
      <c r="BL53" s="4">
        <v>1</v>
      </c>
      <c r="BM53" s="4">
        <v>1</v>
      </c>
      <c r="BN53" s="4">
        <v>2</v>
      </c>
      <c r="BO53" s="4">
        <v>1</v>
      </c>
      <c r="BP53" s="4" t="s">
        <v>232</v>
      </c>
      <c r="BQ53" s="4">
        <v>1</v>
      </c>
      <c r="BR53" s="4">
        <v>1</v>
      </c>
      <c r="BS53" s="4" t="s">
        <v>232</v>
      </c>
      <c r="BT53" s="4">
        <v>3</v>
      </c>
      <c r="BU53" s="4" t="s">
        <v>232</v>
      </c>
      <c r="BV53" s="4" t="s">
        <v>232</v>
      </c>
      <c r="BW53" s="4">
        <v>2</v>
      </c>
      <c r="BX53" s="4">
        <v>2</v>
      </c>
      <c r="BY53" s="4">
        <v>3</v>
      </c>
      <c r="BZ53" s="4">
        <v>3</v>
      </c>
      <c r="CA53" s="4">
        <v>2</v>
      </c>
      <c r="CB53" s="4">
        <v>2</v>
      </c>
      <c r="CC53" s="4">
        <v>3</v>
      </c>
      <c r="CD53" s="4">
        <v>3</v>
      </c>
      <c r="CE53" s="4">
        <v>3</v>
      </c>
      <c r="CF53" s="4" t="s">
        <v>232</v>
      </c>
      <c r="CG53" s="4">
        <v>3</v>
      </c>
      <c r="CH53" s="4">
        <v>3</v>
      </c>
      <c r="CI53" s="4">
        <v>1</v>
      </c>
      <c r="CJ53" s="4">
        <v>1</v>
      </c>
      <c r="CK53" s="4" t="s">
        <v>232</v>
      </c>
      <c r="CL53" s="4">
        <v>1</v>
      </c>
      <c r="CM53" s="4">
        <v>3</v>
      </c>
      <c r="CN53" s="4">
        <v>3</v>
      </c>
      <c r="CO53" s="4">
        <v>1</v>
      </c>
      <c r="CP53" s="4" t="s">
        <v>232</v>
      </c>
      <c r="CQ53" s="4">
        <v>2</v>
      </c>
      <c r="CR53" s="4">
        <v>1</v>
      </c>
      <c r="CS53" s="4">
        <v>2</v>
      </c>
      <c r="CT53" s="4">
        <v>2</v>
      </c>
      <c r="CU53" s="4">
        <v>2</v>
      </c>
      <c r="CV53" s="4">
        <v>3</v>
      </c>
      <c r="CW53" s="4">
        <v>1</v>
      </c>
      <c r="CX53" s="4">
        <v>2</v>
      </c>
      <c r="CY53" s="4" t="s">
        <v>232</v>
      </c>
      <c r="CZ53" s="4">
        <v>3</v>
      </c>
      <c r="DA53" s="4" t="s">
        <v>232</v>
      </c>
      <c r="DB53" s="4" t="s">
        <v>232</v>
      </c>
      <c r="DC53" s="4">
        <v>4</v>
      </c>
      <c r="DD53" s="4">
        <v>2</v>
      </c>
      <c r="DE53" s="4">
        <v>3</v>
      </c>
      <c r="DF53" s="4">
        <v>3</v>
      </c>
      <c r="DG53" s="4">
        <v>2</v>
      </c>
      <c r="DH53" s="4" t="s">
        <v>232</v>
      </c>
      <c r="DI53" s="4">
        <v>4</v>
      </c>
      <c r="DJ53" s="4">
        <v>3</v>
      </c>
      <c r="DK53" s="4">
        <v>4</v>
      </c>
      <c r="DL53" s="4" t="s">
        <v>232</v>
      </c>
      <c r="DM53" s="4">
        <v>2</v>
      </c>
      <c r="DN53" s="4">
        <v>2</v>
      </c>
      <c r="DO53" s="4">
        <v>2</v>
      </c>
      <c r="DP53" s="4">
        <v>1</v>
      </c>
      <c r="DQ53" s="4">
        <v>4</v>
      </c>
      <c r="DR53" s="4">
        <v>3</v>
      </c>
      <c r="DS53" s="4">
        <v>3</v>
      </c>
      <c r="DT53" s="4">
        <v>2</v>
      </c>
      <c r="DU53" s="4">
        <v>3</v>
      </c>
      <c r="DV53" s="4">
        <v>4</v>
      </c>
      <c r="DW53" s="12">
        <v>4</v>
      </c>
      <c r="DX53" s="12">
        <v>2</v>
      </c>
      <c r="DY53" s="12">
        <v>1</v>
      </c>
      <c r="DZ53" s="12">
        <v>2</v>
      </c>
      <c r="EA53" s="12">
        <v>0</v>
      </c>
      <c r="EB53" s="12">
        <v>3</v>
      </c>
      <c r="EC53" s="12">
        <v>1</v>
      </c>
      <c r="ED53" s="12">
        <v>3</v>
      </c>
      <c r="EE53" s="12">
        <v>5</v>
      </c>
      <c r="EF53" s="12">
        <v>1</v>
      </c>
      <c r="EG53" s="12">
        <v>3</v>
      </c>
      <c r="EH53" s="12">
        <v>3</v>
      </c>
      <c r="EI53" s="12">
        <v>2</v>
      </c>
      <c r="EJ53" s="12">
        <v>2</v>
      </c>
      <c r="EK53" s="12">
        <v>3</v>
      </c>
      <c r="EL53" s="12" t="s">
        <v>232</v>
      </c>
      <c r="EM53" s="12" t="s">
        <v>232</v>
      </c>
      <c r="EN53" s="12">
        <v>2</v>
      </c>
      <c r="EO53" s="12">
        <v>3</v>
      </c>
      <c r="EP53" s="12">
        <v>3</v>
      </c>
      <c r="EQ53" s="12" t="s">
        <v>232</v>
      </c>
      <c r="ER53" s="12">
        <v>3</v>
      </c>
      <c r="ES53" s="12">
        <v>1</v>
      </c>
      <c r="ET53" s="12">
        <v>3</v>
      </c>
      <c r="EU53" s="12" t="s">
        <v>232</v>
      </c>
      <c r="EV53" s="12">
        <v>2</v>
      </c>
      <c r="EW53" s="12">
        <v>3</v>
      </c>
      <c r="EX53" s="12">
        <v>4</v>
      </c>
      <c r="EY53" s="12">
        <v>1</v>
      </c>
      <c r="EZ53" s="12">
        <v>3</v>
      </c>
      <c r="FA53" s="12">
        <v>2</v>
      </c>
      <c r="FB53" s="12">
        <v>3</v>
      </c>
      <c r="FC53" s="12" t="s">
        <v>232</v>
      </c>
      <c r="FD53" s="12">
        <v>2</v>
      </c>
      <c r="FE53" s="12">
        <v>1</v>
      </c>
      <c r="FF53" s="12">
        <v>2</v>
      </c>
      <c r="FG53" s="14">
        <f t="shared" si="82"/>
        <v>2.2301587301587302</v>
      </c>
      <c r="FH53">
        <f t="shared" si="83"/>
        <v>31</v>
      </c>
      <c r="FI53">
        <f t="shared" si="84"/>
        <v>45</v>
      </c>
      <c r="FJ53">
        <f t="shared" si="85"/>
        <v>37</v>
      </c>
      <c r="FK53">
        <f t="shared" si="86"/>
        <v>11</v>
      </c>
      <c r="FL53">
        <f t="shared" si="87"/>
        <v>33</v>
      </c>
      <c r="FN53" s="20">
        <f t="shared" si="88"/>
        <v>0.19745222929936307</v>
      </c>
      <c r="FO53" s="20">
        <f t="shared" si="89"/>
        <v>0.28662420382165604</v>
      </c>
      <c r="FP53" s="20">
        <f t="shared" si="90"/>
        <v>0.2356687898089172</v>
      </c>
      <c r="FQ53" s="20">
        <f t="shared" si="91"/>
        <v>7.0063694267515922E-2</v>
      </c>
      <c r="FR53" s="20">
        <f t="shared" si="92"/>
        <v>0.21019108280254778</v>
      </c>
      <c r="FT53" s="20">
        <f t="shared" si="93"/>
        <v>0.48407643312101911</v>
      </c>
      <c r="FU53" s="20">
        <f t="shared" si="94"/>
        <v>0.30573248407643311</v>
      </c>
      <c r="FV53" s="20">
        <f t="shared" si="95"/>
        <v>0.21019108280254778</v>
      </c>
    </row>
    <row r="54" spans="1:178" ht="15" thickBot="1" x14ac:dyDescent="0.4">
      <c r="A54" s="1" t="s">
        <v>44</v>
      </c>
      <c r="B54" s="4">
        <v>3</v>
      </c>
      <c r="C54" s="4">
        <v>0</v>
      </c>
      <c r="D54" s="4">
        <v>4</v>
      </c>
      <c r="E54" s="4">
        <v>3</v>
      </c>
      <c r="F54" s="4">
        <v>2</v>
      </c>
      <c r="G54" s="4">
        <v>3</v>
      </c>
      <c r="H54" s="4">
        <v>4</v>
      </c>
      <c r="I54" s="4">
        <v>2</v>
      </c>
      <c r="J54" s="4">
        <v>2</v>
      </c>
      <c r="K54" s="4">
        <v>1</v>
      </c>
      <c r="L54" s="4">
        <v>2</v>
      </c>
      <c r="M54" s="4" t="s">
        <v>232</v>
      </c>
      <c r="N54" s="4" t="s">
        <v>232</v>
      </c>
      <c r="O54" s="4">
        <v>2</v>
      </c>
      <c r="P54" s="4">
        <v>3</v>
      </c>
      <c r="Q54" s="4" t="s">
        <v>232</v>
      </c>
      <c r="R54" s="4">
        <v>4</v>
      </c>
      <c r="S54" s="4">
        <v>2</v>
      </c>
      <c r="T54" s="4">
        <v>3</v>
      </c>
      <c r="U54" s="4">
        <v>1</v>
      </c>
      <c r="V54" s="4">
        <v>4</v>
      </c>
      <c r="W54" s="4">
        <v>4</v>
      </c>
      <c r="X54" s="4">
        <v>1</v>
      </c>
      <c r="Y54" s="4" t="s">
        <v>232</v>
      </c>
      <c r="Z54" s="4" t="s">
        <v>232</v>
      </c>
      <c r="AA54" s="4">
        <v>2</v>
      </c>
      <c r="AB54" s="4" t="s">
        <v>232</v>
      </c>
      <c r="AC54" s="4" t="s">
        <v>232</v>
      </c>
      <c r="AD54" s="4">
        <v>3</v>
      </c>
      <c r="AE54" s="4">
        <v>2</v>
      </c>
      <c r="AF54" s="4">
        <v>3</v>
      </c>
      <c r="AG54" s="4" t="s">
        <v>232</v>
      </c>
      <c r="AH54" s="4">
        <v>3</v>
      </c>
      <c r="AI54" s="4">
        <v>3</v>
      </c>
      <c r="AJ54" s="4" t="s">
        <v>232</v>
      </c>
      <c r="AK54" s="4">
        <v>2</v>
      </c>
      <c r="AL54" s="4" t="s">
        <v>232</v>
      </c>
      <c r="AM54" s="4">
        <v>2</v>
      </c>
      <c r="AN54" s="4" t="s">
        <v>232</v>
      </c>
      <c r="AO54" s="4">
        <v>3</v>
      </c>
      <c r="AP54" s="4">
        <v>3</v>
      </c>
      <c r="AQ54" s="4">
        <v>1</v>
      </c>
      <c r="AR54" s="4">
        <v>1</v>
      </c>
      <c r="AS54" s="4">
        <v>4</v>
      </c>
      <c r="AT54" s="4"/>
      <c r="AU54" s="4">
        <v>2</v>
      </c>
      <c r="AV54" s="4" t="s">
        <v>232</v>
      </c>
      <c r="AW54" s="4">
        <v>2</v>
      </c>
      <c r="AX54" s="4">
        <v>1</v>
      </c>
      <c r="AY54" s="4">
        <v>3</v>
      </c>
      <c r="AZ54" s="4">
        <v>1</v>
      </c>
      <c r="BA54" s="4">
        <v>3</v>
      </c>
      <c r="BB54" s="4" t="s">
        <v>232</v>
      </c>
      <c r="BC54" s="4" t="s">
        <v>232</v>
      </c>
      <c r="BD54" s="4" t="s">
        <v>232</v>
      </c>
      <c r="BE54" s="4">
        <v>3</v>
      </c>
      <c r="BF54" s="4" t="s">
        <v>232</v>
      </c>
      <c r="BG54" s="4" t="s">
        <v>232</v>
      </c>
      <c r="BH54" s="4">
        <v>2</v>
      </c>
      <c r="BI54" s="4">
        <v>1</v>
      </c>
      <c r="BJ54" s="4">
        <v>4</v>
      </c>
      <c r="BK54" s="4">
        <v>1</v>
      </c>
      <c r="BL54" s="4">
        <v>2</v>
      </c>
      <c r="BM54" s="4">
        <v>1</v>
      </c>
      <c r="BN54" s="4">
        <v>4</v>
      </c>
      <c r="BO54" s="4">
        <v>1</v>
      </c>
      <c r="BP54" s="4" t="s">
        <v>232</v>
      </c>
      <c r="BQ54" s="4">
        <v>1</v>
      </c>
      <c r="BR54" s="4">
        <v>1</v>
      </c>
      <c r="BS54" s="4" t="s">
        <v>232</v>
      </c>
      <c r="BT54" s="4">
        <v>3</v>
      </c>
      <c r="BU54" s="4" t="s">
        <v>232</v>
      </c>
      <c r="BV54" s="4" t="s">
        <v>232</v>
      </c>
      <c r="BW54" s="4" t="s">
        <v>232</v>
      </c>
      <c r="BX54" s="4">
        <v>3</v>
      </c>
      <c r="BY54" s="4">
        <v>3</v>
      </c>
      <c r="BZ54" s="4">
        <v>4</v>
      </c>
      <c r="CA54" s="4">
        <v>2</v>
      </c>
      <c r="CB54" s="4">
        <v>2</v>
      </c>
      <c r="CC54" s="4">
        <v>3</v>
      </c>
      <c r="CD54" s="4">
        <v>3</v>
      </c>
      <c r="CE54" s="4">
        <v>3</v>
      </c>
      <c r="CF54" s="4">
        <v>2</v>
      </c>
      <c r="CG54" s="4">
        <v>3</v>
      </c>
      <c r="CH54" s="4">
        <v>3</v>
      </c>
      <c r="CI54" s="4">
        <v>1</v>
      </c>
      <c r="CJ54" s="4">
        <v>2</v>
      </c>
      <c r="CK54" s="4" t="s">
        <v>232</v>
      </c>
      <c r="CL54" s="4">
        <v>1</v>
      </c>
      <c r="CM54" s="4">
        <v>3</v>
      </c>
      <c r="CN54" s="4">
        <v>3</v>
      </c>
      <c r="CO54" s="4">
        <v>2</v>
      </c>
      <c r="CP54" s="4" t="s">
        <v>232</v>
      </c>
      <c r="CQ54" s="4">
        <v>2</v>
      </c>
      <c r="CR54" s="4" t="s">
        <v>232</v>
      </c>
      <c r="CS54" s="4" t="s">
        <v>232</v>
      </c>
      <c r="CT54" s="4" t="s">
        <v>232</v>
      </c>
      <c r="CU54" s="4">
        <v>2</v>
      </c>
      <c r="CV54" s="4">
        <v>3</v>
      </c>
      <c r="CW54" s="4" t="s">
        <v>232</v>
      </c>
      <c r="CX54" s="4">
        <v>3</v>
      </c>
      <c r="CY54" s="4" t="s">
        <v>232</v>
      </c>
      <c r="CZ54" s="4">
        <v>4</v>
      </c>
      <c r="DA54" s="4" t="s">
        <v>232</v>
      </c>
      <c r="DB54" s="4" t="s">
        <v>232</v>
      </c>
      <c r="DC54" s="4">
        <v>4</v>
      </c>
      <c r="DD54" s="4">
        <v>3</v>
      </c>
      <c r="DE54" s="4" t="s">
        <v>232</v>
      </c>
      <c r="DF54" s="4">
        <v>3</v>
      </c>
      <c r="DG54" s="4">
        <v>1</v>
      </c>
      <c r="DH54" s="4" t="s">
        <v>232</v>
      </c>
      <c r="DI54" s="4">
        <v>4</v>
      </c>
      <c r="DJ54" s="4" t="s">
        <v>232</v>
      </c>
      <c r="DK54" s="4">
        <v>4</v>
      </c>
      <c r="DL54" s="4">
        <v>3</v>
      </c>
      <c r="DM54" s="4">
        <v>3</v>
      </c>
      <c r="DN54" s="4">
        <v>2</v>
      </c>
      <c r="DO54" s="4">
        <v>2</v>
      </c>
      <c r="DP54" s="4">
        <v>1</v>
      </c>
      <c r="DQ54" s="4">
        <v>4</v>
      </c>
      <c r="DR54" s="4">
        <v>3</v>
      </c>
      <c r="DS54" s="4">
        <v>3</v>
      </c>
      <c r="DT54" s="4" t="s">
        <v>232</v>
      </c>
      <c r="DU54" s="4">
        <v>2</v>
      </c>
      <c r="DV54" s="4">
        <v>4</v>
      </c>
      <c r="DW54" s="12">
        <v>4</v>
      </c>
      <c r="DX54" s="12">
        <v>2</v>
      </c>
      <c r="DY54" s="12">
        <v>1</v>
      </c>
      <c r="DZ54" s="12">
        <v>1</v>
      </c>
      <c r="EA54" s="12">
        <v>0</v>
      </c>
      <c r="EB54" s="12">
        <v>3</v>
      </c>
      <c r="EC54" s="12">
        <v>1</v>
      </c>
      <c r="ED54" s="12">
        <v>2</v>
      </c>
      <c r="EE54" s="12">
        <v>5</v>
      </c>
      <c r="EF54" s="12">
        <v>1</v>
      </c>
      <c r="EG54" s="12">
        <v>3</v>
      </c>
      <c r="EH54" s="12">
        <v>3</v>
      </c>
      <c r="EI54" s="12">
        <v>2</v>
      </c>
      <c r="EJ54" s="12">
        <v>1</v>
      </c>
      <c r="EK54" s="12">
        <v>4</v>
      </c>
      <c r="EL54" s="12">
        <v>3</v>
      </c>
      <c r="EM54" s="12" t="s">
        <v>232</v>
      </c>
      <c r="EN54" s="12">
        <v>3</v>
      </c>
      <c r="EO54" s="12">
        <v>3</v>
      </c>
      <c r="EP54" s="12">
        <v>3</v>
      </c>
      <c r="EQ54" s="12" t="s">
        <v>232</v>
      </c>
      <c r="ER54" s="12">
        <v>3</v>
      </c>
      <c r="ES54" s="12" t="s">
        <v>232</v>
      </c>
      <c r="ET54" s="12">
        <v>3</v>
      </c>
      <c r="EU54" s="12" t="s">
        <v>232</v>
      </c>
      <c r="EV54" s="12">
        <v>3</v>
      </c>
      <c r="EW54" s="12">
        <v>3</v>
      </c>
      <c r="EX54" s="12">
        <v>4</v>
      </c>
      <c r="EY54" s="12">
        <v>3</v>
      </c>
      <c r="EZ54" s="12">
        <v>4</v>
      </c>
      <c r="FA54" s="12">
        <v>2</v>
      </c>
      <c r="FB54" s="12">
        <v>4</v>
      </c>
      <c r="FC54" s="12">
        <v>4</v>
      </c>
      <c r="FD54" s="12">
        <v>2</v>
      </c>
      <c r="FE54" s="12">
        <v>2</v>
      </c>
      <c r="FF54" s="12" t="s">
        <v>232</v>
      </c>
      <c r="FG54" s="14">
        <f t="shared" si="82"/>
        <v>2.5249999999999999</v>
      </c>
      <c r="FH54">
        <f t="shared" si="83"/>
        <v>22</v>
      </c>
      <c r="FI54">
        <f t="shared" si="84"/>
        <v>30</v>
      </c>
      <c r="FJ54">
        <f t="shared" si="85"/>
        <v>44</v>
      </c>
      <c r="FK54">
        <f t="shared" si="86"/>
        <v>21</v>
      </c>
      <c r="FL54">
        <f t="shared" si="87"/>
        <v>40</v>
      </c>
      <c r="FN54" s="20">
        <f t="shared" si="88"/>
        <v>0.14012738853503184</v>
      </c>
      <c r="FO54" s="20">
        <f t="shared" si="89"/>
        <v>0.19108280254777071</v>
      </c>
      <c r="FP54" s="20">
        <f t="shared" si="90"/>
        <v>0.28025477707006369</v>
      </c>
      <c r="FQ54" s="20">
        <f t="shared" si="91"/>
        <v>0.13375796178343949</v>
      </c>
      <c r="FR54" s="20">
        <f t="shared" si="92"/>
        <v>0.25477707006369427</v>
      </c>
      <c r="FT54" s="20">
        <f t="shared" si="93"/>
        <v>0.33121019108280253</v>
      </c>
      <c r="FU54" s="20">
        <f t="shared" si="94"/>
        <v>0.4140127388535032</v>
      </c>
      <c r="FV54" s="20">
        <f t="shared" si="95"/>
        <v>0.25477707006369427</v>
      </c>
    </row>
    <row r="55" spans="1:178" ht="16" thickBot="1" x14ac:dyDescent="0.4">
      <c r="A55" s="6" t="s">
        <v>45</v>
      </c>
      <c r="B55" s="4"/>
      <c r="C55" s="4"/>
      <c r="D55" s="4"/>
      <c r="E55" s="4"/>
      <c r="F55" s="4"/>
      <c r="G55" s="4"/>
      <c r="H55" s="4"/>
      <c r="I55" s="4"/>
      <c r="J55" s="4"/>
      <c r="K55" s="4"/>
      <c r="L55" s="4" t="s">
        <v>139</v>
      </c>
      <c r="M55" s="4"/>
      <c r="N55" s="4"/>
      <c r="O55" s="4"/>
      <c r="P55" s="4"/>
      <c r="Q55" s="4"/>
      <c r="R55" s="4" t="s">
        <v>173</v>
      </c>
      <c r="S55" s="4"/>
      <c r="T55" s="4"/>
      <c r="U55" s="4">
        <v>1</v>
      </c>
      <c r="V55" s="4" t="s">
        <v>203</v>
      </c>
      <c r="W55" s="4"/>
      <c r="X55" s="4">
        <v>1</v>
      </c>
      <c r="Y55" s="4"/>
      <c r="Z55" s="4"/>
      <c r="AA55" s="4"/>
      <c r="AB55" s="4"/>
      <c r="AC55" s="4"/>
      <c r="AD55" s="4"/>
      <c r="AE55" s="4"/>
      <c r="AF55" s="4"/>
      <c r="AG55" s="4"/>
      <c r="AH55" s="4"/>
      <c r="AI55" s="4"/>
      <c r="AJ55" s="4"/>
      <c r="AK55" s="4"/>
      <c r="AL55" s="4"/>
      <c r="AM55" s="4"/>
      <c r="AN55" s="4"/>
      <c r="AO55" s="4" t="s">
        <v>215</v>
      </c>
      <c r="AP55" s="4"/>
      <c r="AQ55" s="4"/>
      <c r="AR55" s="4"/>
      <c r="AS55" s="4" t="s">
        <v>207</v>
      </c>
      <c r="AT55" s="4"/>
      <c r="AU55" s="4"/>
      <c r="AV55" s="4" t="s">
        <v>232</v>
      </c>
      <c r="AW55" s="4">
        <v>2</v>
      </c>
      <c r="AX55" s="4">
        <v>1</v>
      </c>
      <c r="AY55" s="4">
        <v>3</v>
      </c>
      <c r="AZ55" s="4">
        <v>1</v>
      </c>
      <c r="BA55" s="4"/>
      <c r="BB55" s="4"/>
      <c r="BC55" s="4"/>
      <c r="BD55" s="4" t="s">
        <v>232</v>
      </c>
      <c r="BE55" s="4" t="s">
        <v>193</v>
      </c>
      <c r="BF55" s="4" t="s">
        <v>232</v>
      </c>
      <c r="BG55" s="4" t="s">
        <v>232</v>
      </c>
      <c r="BH55" s="4"/>
      <c r="BI55" s="4">
        <v>1</v>
      </c>
      <c r="BJ55" s="4"/>
      <c r="BK55" s="4"/>
      <c r="BL55" s="4"/>
      <c r="BM55" s="4">
        <v>1</v>
      </c>
      <c r="BN55" s="4"/>
      <c r="BO55" s="4">
        <v>1</v>
      </c>
      <c r="BP55" s="4"/>
      <c r="BQ55" s="4"/>
      <c r="BR55" s="4"/>
      <c r="BS55" s="4"/>
      <c r="BT55" s="4"/>
      <c r="BU55" s="4"/>
      <c r="BV55" s="4"/>
      <c r="BW55" s="4"/>
      <c r="BX55" s="4"/>
      <c r="BY55" s="4"/>
      <c r="BZ55" s="4"/>
      <c r="CA55" s="4"/>
      <c r="CB55" s="4"/>
      <c r="CC55" s="4"/>
      <c r="CD55" s="4"/>
      <c r="CE55" s="4"/>
      <c r="CF55" s="4"/>
      <c r="CG55" s="4"/>
      <c r="CH55" s="4"/>
      <c r="CI55" s="4"/>
      <c r="CJ55" s="4"/>
      <c r="CK55" s="4"/>
      <c r="CL55" s="4"/>
      <c r="CM55" s="4"/>
      <c r="CN55" s="4" t="s">
        <v>136</v>
      </c>
      <c r="CO55" s="4"/>
      <c r="CP55" s="4"/>
      <c r="CQ55" s="4"/>
      <c r="CR55" s="4"/>
      <c r="CS55" s="4"/>
      <c r="CT55" s="4"/>
      <c r="CU55" s="4"/>
      <c r="CV55" s="4"/>
      <c r="CW55" s="4"/>
      <c r="CX55" s="4"/>
      <c r="CY55" s="4"/>
      <c r="CZ55" s="4" t="s">
        <v>100</v>
      </c>
      <c r="DA55" s="4"/>
      <c r="DB55" s="4"/>
      <c r="DC55" s="4"/>
      <c r="DD55" s="4" t="s">
        <v>130</v>
      </c>
      <c r="DE55" s="4"/>
      <c r="DF55" s="4"/>
      <c r="DG55" s="4"/>
      <c r="DH55" s="4"/>
      <c r="DI55" s="4"/>
      <c r="DJ55" s="4"/>
      <c r="DK55" s="4"/>
      <c r="DL55" s="4"/>
      <c r="DM55" s="4"/>
      <c r="DN55" s="4"/>
      <c r="DO55" s="4"/>
      <c r="DP55" s="4"/>
      <c r="DQ55" s="4" t="s">
        <v>117</v>
      </c>
      <c r="DR55" s="4"/>
      <c r="DS55" s="4"/>
      <c r="DT55" s="4"/>
      <c r="DU55" s="4"/>
      <c r="DV55" s="4"/>
      <c r="DW55" s="12"/>
      <c r="DX55" s="12"/>
      <c r="DY55" s="12"/>
      <c r="DZ55" s="12"/>
      <c r="EA55" s="12"/>
      <c r="EB55" s="12"/>
      <c r="EC55" s="12"/>
      <c r="ED55" s="12" t="s">
        <v>264</v>
      </c>
      <c r="EE55" s="12"/>
      <c r="EF55" s="12"/>
      <c r="EG55" s="12"/>
      <c r="EH55" s="12"/>
      <c r="EI55" s="12"/>
      <c r="EJ55" s="12"/>
      <c r="EK55" s="12" t="s">
        <v>265</v>
      </c>
      <c r="EL55" s="12"/>
      <c r="EM55" s="12"/>
      <c r="EN55" s="12"/>
      <c r="EO55" s="12"/>
      <c r="EP55" s="12"/>
      <c r="EQ55" s="12"/>
      <c r="ER55" s="12" t="s">
        <v>266</v>
      </c>
      <c r="ES55" s="12"/>
      <c r="ET55" s="12"/>
      <c r="EU55" s="12"/>
      <c r="EV55" s="12" t="s">
        <v>267</v>
      </c>
      <c r="EW55" s="12"/>
      <c r="EX55" s="12"/>
      <c r="EY55" s="12" t="s">
        <v>268</v>
      </c>
      <c r="EZ55" s="12"/>
      <c r="FA55" s="12"/>
      <c r="FB55" s="12" t="s">
        <v>269</v>
      </c>
      <c r="FC55" s="12" t="s">
        <v>270</v>
      </c>
      <c r="FD55" s="12"/>
      <c r="FE55" s="12"/>
      <c r="FF55" s="12"/>
    </row>
    <row r="56" spans="1:178" ht="19" thickBot="1" x14ac:dyDescent="0.4">
      <c r="A56" s="2" t="s">
        <v>74</v>
      </c>
      <c r="CZ56" t="s">
        <v>100</v>
      </c>
    </row>
    <row r="57" spans="1:178" ht="15" thickBot="1" x14ac:dyDescent="0.4">
      <c r="A57" s="5" t="s">
        <v>46</v>
      </c>
      <c r="B57" s="4">
        <v>1</v>
      </c>
      <c r="C57" s="4">
        <v>1</v>
      </c>
      <c r="D57" s="4">
        <v>1</v>
      </c>
      <c r="E57" s="4">
        <v>2</v>
      </c>
      <c r="F57" s="4">
        <v>2</v>
      </c>
      <c r="G57" s="4">
        <v>1</v>
      </c>
      <c r="H57" s="4" t="s">
        <v>232</v>
      </c>
      <c r="I57" s="4">
        <v>1</v>
      </c>
      <c r="J57" s="4">
        <v>1</v>
      </c>
      <c r="K57" s="4">
        <v>1</v>
      </c>
      <c r="L57" s="4">
        <v>2</v>
      </c>
      <c r="M57" s="4">
        <v>1</v>
      </c>
      <c r="N57" s="4">
        <v>1</v>
      </c>
      <c r="O57" s="4" t="s">
        <v>232</v>
      </c>
      <c r="P57" s="4">
        <v>1</v>
      </c>
      <c r="Q57" s="4">
        <v>1</v>
      </c>
      <c r="R57" s="4">
        <v>1</v>
      </c>
      <c r="S57" s="4">
        <v>2</v>
      </c>
      <c r="T57" s="4" t="s">
        <v>232</v>
      </c>
      <c r="U57" s="4">
        <v>1</v>
      </c>
      <c r="V57" s="4">
        <v>1</v>
      </c>
      <c r="W57" s="4">
        <v>1</v>
      </c>
      <c r="X57" s="4">
        <v>1</v>
      </c>
      <c r="Y57" s="4" t="s">
        <v>232</v>
      </c>
      <c r="Z57" s="4" t="s">
        <v>232</v>
      </c>
      <c r="AA57" s="4">
        <v>1</v>
      </c>
      <c r="AB57" s="4" t="s">
        <v>232</v>
      </c>
      <c r="AC57" s="4" t="s">
        <v>232</v>
      </c>
      <c r="AD57" s="4">
        <v>1</v>
      </c>
      <c r="AE57" s="4">
        <v>1</v>
      </c>
      <c r="AF57" s="4" t="s">
        <v>232</v>
      </c>
      <c r="AG57" s="4" t="s">
        <v>232</v>
      </c>
      <c r="AH57" s="4" t="s">
        <v>232</v>
      </c>
      <c r="AI57" s="4">
        <v>1</v>
      </c>
      <c r="AJ57" s="4" t="s">
        <v>232</v>
      </c>
      <c r="AK57" s="4">
        <v>1</v>
      </c>
      <c r="AL57" s="4">
        <v>4</v>
      </c>
      <c r="AM57" s="4">
        <v>1</v>
      </c>
      <c r="AN57" s="4">
        <v>1</v>
      </c>
      <c r="AO57" s="4">
        <v>2</v>
      </c>
      <c r="AP57" s="4">
        <v>2</v>
      </c>
      <c r="AQ57" s="4">
        <v>1</v>
      </c>
      <c r="AR57" s="4">
        <v>1</v>
      </c>
      <c r="AS57" s="4">
        <v>1</v>
      </c>
      <c r="AT57" s="4" t="s">
        <v>232</v>
      </c>
      <c r="AU57" s="4">
        <v>1</v>
      </c>
      <c r="AV57" s="4" t="s">
        <v>232</v>
      </c>
      <c r="AW57" s="4">
        <v>1</v>
      </c>
      <c r="AX57" s="4">
        <v>1</v>
      </c>
      <c r="AY57" s="4">
        <v>1</v>
      </c>
      <c r="AZ57" s="4">
        <v>1</v>
      </c>
      <c r="BA57" s="4" t="s">
        <v>232</v>
      </c>
      <c r="BB57" s="4" t="s">
        <v>232</v>
      </c>
      <c r="BC57" s="4">
        <v>1</v>
      </c>
      <c r="BD57" s="4">
        <v>1</v>
      </c>
      <c r="BE57" s="4">
        <v>1</v>
      </c>
      <c r="BF57" s="4">
        <v>2</v>
      </c>
      <c r="BG57" s="4">
        <v>2</v>
      </c>
      <c r="BH57" s="4">
        <v>1</v>
      </c>
      <c r="BI57" s="4">
        <v>1</v>
      </c>
      <c r="BJ57" s="4">
        <v>1</v>
      </c>
      <c r="BK57" s="4">
        <v>3</v>
      </c>
      <c r="BL57" s="4">
        <v>1</v>
      </c>
      <c r="BM57" s="4" t="s">
        <v>232</v>
      </c>
      <c r="BN57" s="4">
        <v>2</v>
      </c>
      <c r="BO57" s="4">
        <v>1</v>
      </c>
      <c r="BP57" s="4">
        <v>1</v>
      </c>
      <c r="BQ57" s="4">
        <v>2</v>
      </c>
      <c r="BR57" s="4"/>
      <c r="BS57" s="4">
        <v>2</v>
      </c>
      <c r="BT57" s="4">
        <v>2</v>
      </c>
      <c r="BU57" s="4" t="s">
        <v>232</v>
      </c>
      <c r="BV57" s="4" t="s">
        <v>232</v>
      </c>
      <c r="BW57" s="4">
        <v>2</v>
      </c>
      <c r="BX57" s="4"/>
      <c r="BY57" s="4">
        <v>1</v>
      </c>
      <c r="BZ57" s="4">
        <v>1</v>
      </c>
      <c r="CA57" s="4">
        <v>1</v>
      </c>
      <c r="CB57" s="4" t="s">
        <v>232</v>
      </c>
      <c r="CC57" s="4">
        <v>2</v>
      </c>
      <c r="CD57" s="4">
        <v>1</v>
      </c>
      <c r="CE57" s="4">
        <v>2</v>
      </c>
      <c r="CF57" s="4">
        <v>1</v>
      </c>
      <c r="CG57" s="4">
        <v>1</v>
      </c>
      <c r="CH57" s="4" t="s">
        <v>232</v>
      </c>
      <c r="CI57" s="4">
        <v>1</v>
      </c>
      <c r="CJ57" s="4" t="s">
        <v>232</v>
      </c>
      <c r="CK57" s="4">
        <v>1</v>
      </c>
      <c r="CL57" s="4" t="s">
        <v>232</v>
      </c>
      <c r="CM57" s="4">
        <v>1</v>
      </c>
      <c r="CN57" s="4">
        <v>1</v>
      </c>
      <c r="CO57" s="4"/>
      <c r="CP57" s="4" t="s">
        <v>232</v>
      </c>
      <c r="CQ57" s="4">
        <v>1</v>
      </c>
      <c r="CR57" s="4">
        <v>1</v>
      </c>
      <c r="CS57" s="4">
        <v>1</v>
      </c>
      <c r="CT57" s="4" t="s">
        <v>232</v>
      </c>
      <c r="CU57" s="4" t="s">
        <v>232</v>
      </c>
      <c r="CV57" s="4">
        <v>1</v>
      </c>
      <c r="CW57" s="4">
        <v>1</v>
      </c>
      <c r="CX57" s="4">
        <v>1</v>
      </c>
      <c r="CY57" s="4" t="s">
        <v>232</v>
      </c>
      <c r="CZ57" s="4" t="s">
        <v>232</v>
      </c>
      <c r="DA57" s="4">
        <v>1</v>
      </c>
      <c r="DB57" s="4">
        <v>1</v>
      </c>
      <c r="DC57" s="4" t="s">
        <v>232</v>
      </c>
      <c r="DD57" s="4">
        <v>2</v>
      </c>
      <c r="DE57" s="4" t="s">
        <v>232</v>
      </c>
      <c r="DF57" s="4">
        <v>1</v>
      </c>
      <c r="DG57" s="4">
        <v>1</v>
      </c>
      <c r="DH57" s="4">
        <v>1</v>
      </c>
      <c r="DI57" s="4" t="s">
        <v>232</v>
      </c>
      <c r="DJ57" s="4">
        <v>1</v>
      </c>
      <c r="DK57" s="4"/>
      <c r="DL57" s="4" t="s">
        <v>232</v>
      </c>
      <c r="DM57" s="4">
        <v>1</v>
      </c>
      <c r="DN57" s="4">
        <v>1</v>
      </c>
      <c r="DO57" s="4">
        <v>1</v>
      </c>
      <c r="DP57" s="4">
        <v>1</v>
      </c>
      <c r="DQ57" s="4">
        <v>1</v>
      </c>
      <c r="DR57" s="4" t="s">
        <v>232</v>
      </c>
      <c r="DS57" s="4">
        <v>1</v>
      </c>
      <c r="DT57" s="4" t="s">
        <v>232</v>
      </c>
      <c r="DU57" s="4">
        <v>1</v>
      </c>
      <c r="DV57" s="4">
        <v>1</v>
      </c>
      <c r="DW57" s="12">
        <v>1</v>
      </c>
      <c r="DX57" s="12">
        <v>1</v>
      </c>
      <c r="DY57" s="12">
        <v>1</v>
      </c>
      <c r="DZ57" s="12">
        <v>1</v>
      </c>
      <c r="EA57" s="12">
        <v>2</v>
      </c>
      <c r="EB57" s="12">
        <v>1</v>
      </c>
      <c r="EC57" s="12">
        <v>1</v>
      </c>
      <c r="ED57" s="12">
        <v>3</v>
      </c>
      <c r="EE57" s="12">
        <v>1</v>
      </c>
      <c r="EF57" s="12">
        <v>1</v>
      </c>
      <c r="EG57" s="12" t="s">
        <v>232</v>
      </c>
      <c r="EH57" s="12" t="s">
        <v>232</v>
      </c>
      <c r="EI57" s="12">
        <v>2</v>
      </c>
      <c r="EJ57" s="12">
        <v>1</v>
      </c>
      <c r="EK57" s="12">
        <v>1</v>
      </c>
      <c r="EL57" s="12">
        <v>1</v>
      </c>
      <c r="EM57" s="12">
        <v>1</v>
      </c>
      <c r="EN57" s="12">
        <v>1</v>
      </c>
      <c r="EO57" s="12">
        <v>2</v>
      </c>
      <c r="EP57" s="12">
        <v>2</v>
      </c>
      <c r="EQ57" s="12" t="s">
        <v>232</v>
      </c>
      <c r="ER57" s="12">
        <v>2</v>
      </c>
      <c r="ES57" s="12">
        <v>1</v>
      </c>
      <c r="ET57" s="12" t="s">
        <v>232</v>
      </c>
      <c r="EU57" s="12">
        <v>1</v>
      </c>
      <c r="EV57" s="12" t="s">
        <v>232</v>
      </c>
      <c r="EW57" s="12" t="s">
        <v>232</v>
      </c>
      <c r="EX57" s="12" t="s">
        <v>232</v>
      </c>
      <c r="EY57" s="12">
        <v>1</v>
      </c>
      <c r="EZ57" s="12">
        <v>1</v>
      </c>
      <c r="FA57" s="12">
        <v>1</v>
      </c>
      <c r="FB57" s="12">
        <v>1</v>
      </c>
      <c r="FC57" s="12">
        <v>1</v>
      </c>
      <c r="FD57" s="12">
        <v>1</v>
      </c>
      <c r="FE57" s="12" t="s">
        <v>232</v>
      </c>
      <c r="FF57" s="12">
        <v>2</v>
      </c>
      <c r="FG57" s="14">
        <f t="shared" ref="FG57:FG66" si="96">AVERAGE(B57:FF57)</f>
        <v>1.25</v>
      </c>
      <c r="FH57">
        <f t="shared" ref="FH57:FH60" si="97">COUNTIF(B57:FF57, 1)</f>
        <v>91</v>
      </c>
      <c r="FI57">
        <f t="shared" ref="FI57:FI60" si="98">COUNTIF(B57:FF57, 2)</f>
        <v>22</v>
      </c>
      <c r="FJ57">
        <f t="shared" ref="FJ57:FJ60" si="99">COUNTIF(B57:FF57,3)</f>
        <v>2</v>
      </c>
      <c r="FK57">
        <f t="shared" ref="FK57:FK60" si="100">COUNTIF(B57:FF57, 4)</f>
        <v>1</v>
      </c>
      <c r="FL57">
        <f t="shared" ref="FL57:FL60" si="101">COUNTIF(B57:FF57, "N")</f>
        <v>41</v>
      </c>
      <c r="FN57" s="20">
        <f t="shared" ref="FN57:FN60" si="102">FH57/SUM($FH57:$FL57)</f>
        <v>0.57961783439490444</v>
      </c>
      <c r="FO57" s="20">
        <f t="shared" ref="FO57:FO60" si="103">FI57/SUM($FH57:$FL57)</f>
        <v>0.14012738853503184</v>
      </c>
      <c r="FP57" s="20">
        <f t="shared" ref="FP57:FP60" si="104">FJ57/SUM($FH57:$FL57)</f>
        <v>1.2738853503184714E-2</v>
      </c>
      <c r="FQ57" s="20">
        <f t="shared" ref="FQ57:FQ60" si="105">FK57/SUM($FH57:$FL57)</f>
        <v>6.369426751592357E-3</v>
      </c>
      <c r="FR57" s="20">
        <f t="shared" ref="FR57:FR60" si="106">FL57/SUM($FH57:$FL57)</f>
        <v>0.26114649681528662</v>
      </c>
      <c r="FT57" s="20">
        <f t="shared" ref="FT57:FT60" si="107">SUM(FH57:FI57)/SUM($FH57:$FL57)</f>
        <v>0.71974522292993626</v>
      </c>
      <c r="FU57" s="20">
        <f t="shared" ref="FU57:FU60" si="108">SUM(FJ57:FK57)/SUM($FH57:$FL57)</f>
        <v>1.9108280254777069E-2</v>
      </c>
      <c r="FV57" s="20">
        <f t="shared" ref="FV57:FV60" si="109">FL57/SUM(FH57:FL57)</f>
        <v>0.26114649681528662</v>
      </c>
    </row>
    <row r="58" spans="1:178" ht="15" thickBot="1" x14ac:dyDescent="0.4">
      <c r="A58" s="1" t="s">
        <v>47</v>
      </c>
      <c r="B58" s="4">
        <v>1</v>
      </c>
      <c r="C58" s="4">
        <v>1</v>
      </c>
      <c r="D58" s="4" t="s">
        <v>232</v>
      </c>
      <c r="E58" s="4">
        <v>2</v>
      </c>
      <c r="F58" s="4">
        <v>2</v>
      </c>
      <c r="G58" s="4">
        <v>1</v>
      </c>
      <c r="H58" s="4" t="s">
        <v>232</v>
      </c>
      <c r="I58" s="4">
        <v>1</v>
      </c>
      <c r="J58" s="4">
        <v>1</v>
      </c>
      <c r="K58" s="4">
        <v>1</v>
      </c>
      <c r="L58" s="4">
        <v>2</v>
      </c>
      <c r="M58" s="4">
        <v>1</v>
      </c>
      <c r="N58" s="4">
        <v>1</v>
      </c>
      <c r="O58" s="4" t="s">
        <v>232</v>
      </c>
      <c r="P58" s="4">
        <v>1</v>
      </c>
      <c r="Q58" s="4">
        <v>1</v>
      </c>
      <c r="R58" s="4">
        <v>2</v>
      </c>
      <c r="S58" s="4">
        <v>2</v>
      </c>
      <c r="T58" s="4" t="s">
        <v>232</v>
      </c>
      <c r="U58" s="4">
        <v>1</v>
      </c>
      <c r="V58" s="4">
        <v>1</v>
      </c>
      <c r="W58" s="4">
        <v>4</v>
      </c>
      <c r="X58" s="4">
        <v>1</v>
      </c>
      <c r="Y58" s="4" t="s">
        <v>232</v>
      </c>
      <c r="Z58" s="4" t="s">
        <v>232</v>
      </c>
      <c r="AA58" s="4">
        <v>1</v>
      </c>
      <c r="AB58" s="4" t="s">
        <v>232</v>
      </c>
      <c r="AC58" s="4" t="s">
        <v>232</v>
      </c>
      <c r="AD58" s="4">
        <v>1</v>
      </c>
      <c r="AE58" s="4">
        <v>1</v>
      </c>
      <c r="AF58" s="4" t="s">
        <v>232</v>
      </c>
      <c r="AG58" s="4" t="s">
        <v>232</v>
      </c>
      <c r="AH58" s="4" t="s">
        <v>232</v>
      </c>
      <c r="AI58" s="4">
        <v>1</v>
      </c>
      <c r="AJ58" s="4" t="s">
        <v>232</v>
      </c>
      <c r="AK58" s="4">
        <v>1</v>
      </c>
      <c r="AL58" s="4">
        <v>4</v>
      </c>
      <c r="AM58" s="4">
        <v>2</v>
      </c>
      <c r="AN58" s="4">
        <v>1</v>
      </c>
      <c r="AO58" s="4">
        <v>2</v>
      </c>
      <c r="AP58" s="4">
        <v>2</v>
      </c>
      <c r="AQ58" s="4">
        <v>1</v>
      </c>
      <c r="AR58" s="4">
        <v>1</v>
      </c>
      <c r="AS58" s="4">
        <v>1</v>
      </c>
      <c r="AT58" s="4" t="s">
        <v>232</v>
      </c>
      <c r="AU58" s="4">
        <v>1</v>
      </c>
      <c r="AV58" s="4" t="s">
        <v>232</v>
      </c>
      <c r="AW58" s="4">
        <v>1</v>
      </c>
      <c r="AX58" s="4">
        <v>1</v>
      </c>
      <c r="AY58" s="4">
        <v>1</v>
      </c>
      <c r="AZ58" s="4">
        <v>1</v>
      </c>
      <c r="BA58" s="4" t="s">
        <v>232</v>
      </c>
      <c r="BB58" s="4" t="s">
        <v>232</v>
      </c>
      <c r="BC58" s="4">
        <v>1</v>
      </c>
      <c r="BD58" s="4" t="s">
        <v>232</v>
      </c>
      <c r="BE58" s="4">
        <v>1</v>
      </c>
      <c r="BF58" s="4">
        <v>2</v>
      </c>
      <c r="BG58" s="4">
        <v>2</v>
      </c>
      <c r="BH58" s="4">
        <v>1</v>
      </c>
      <c r="BI58" s="4">
        <v>1</v>
      </c>
      <c r="BJ58" s="4">
        <v>3</v>
      </c>
      <c r="BK58" s="4">
        <v>2</v>
      </c>
      <c r="BL58" s="4">
        <v>1</v>
      </c>
      <c r="BM58" s="4" t="s">
        <v>232</v>
      </c>
      <c r="BN58" s="4">
        <v>2</v>
      </c>
      <c r="BO58" s="4">
        <v>1</v>
      </c>
      <c r="BP58" s="4">
        <v>1</v>
      </c>
      <c r="BQ58" s="4">
        <v>2</v>
      </c>
      <c r="BR58" s="4"/>
      <c r="BS58" s="4">
        <v>2</v>
      </c>
      <c r="BT58" s="4">
        <v>2</v>
      </c>
      <c r="BU58" s="4" t="s">
        <v>232</v>
      </c>
      <c r="BV58" s="4" t="s">
        <v>232</v>
      </c>
      <c r="BW58" s="4">
        <v>3</v>
      </c>
      <c r="BX58" s="4"/>
      <c r="BY58" s="4">
        <v>1</v>
      </c>
      <c r="BZ58" s="4" t="s">
        <v>232</v>
      </c>
      <c r="CA58" s="4">
        <v>1</v>
      </c>
      <c r="CB58" s="4" t="s">
        <v>232</v>
      </c>
      <c r="CC58" s="4">
        <v>1</v>
      </c>
      <c r="CD58" s="4">
        <v>1</v>
      </c>
      <c r="CE58" s="4">
        <v>2</v>
      </c>
      <c r="CF58" s="4">
        <v>1</v>
      </c>
      <c r="CG58" s="4">
        <v>1</v>
      </c>
      <c r="CH58" s="4" t="s">
        <v>232</v>
      </c>
      <c r="CI58" s="4">
        <v>1</v>
      </c>
      <c r="CJ58" s="4" t="s">
        <v>232</v>
      </c>
      <c r="CK58" s="4">
        <v>1</v>
      </c>
      <c r="CL58" s="4" t="s">
        <v>232</v>
      </c>
      <c r="CM58" s="4">
        <v>1</v>
      </c>
      <c r="CN58" s="4">
        <v>1</v>
      </c>
      <c r="CO58" s="4"/>
      <c r="CP58" s="4" t="s">
        <v>232</v>
      </c>
      <c r="CQ58" s="4">
        <v>1</v>
      </c>
      <c r="CR58" s="4">
        <v>1</v>
      </c>
      <c r="CS58" s="4">
        <v>1</v>
      </c>
      <c r="CT58" s="4" t="s">
        <v>232</v>
      </c>
      <c r="CU58" s="4" t="s">
        <v>232</v>
      </c>
      <c r="CV58" s="4">
        <v>2</v>
      </c>
      <c r="CW58" s="4">
        <v>1</v>
      </c>
      <c r="CX58" s="4">
        <v>1</v>
      </c>
      <c r="CY58" s="4" t="s">
        <v>232</v>
      </c>
      <c r="CZ58" s="4" t="s">
        <v>232</v>
      </c>
      <c r="DA58" s="4">
        <v>1</v>
      </c>
      <c r="DB58" s="4">
        <v>1</v>
      </c>
      <c r="DC58" s="4" t="s">
        <v>232</v>
      </c>
      <c r="DD58" s="4">
        <v>2</v>
      </c>
      <c r="DE58" s="4" t="s">
        <v>232</v>
      </c>
      <c r="DF58" s="4">
        <v>2</v>
      </c>
      <c r="DG58" s="4"/>
      <c r="DH58" s="4">
        <v>1</v>
      </c>
      <c r="DI58" s="4" t="s">
        <v>232</v>
      </c>
      <c r="DJ58" s="4">
        <v>1</v>
      </c>
      <c r="DK58" s="4"/>
      <c r="DL58" s="4" t="s">
        <v>232</v>
      </c>
      <c r="DM58" s="4">
        <v>1</v>
      </c>
      <c r="DN58" s="4">
        <v>1</v>
      </c>
      <c r="DO58" s="4">
        <v>2</v>
      </c>
      <c r="DP58" s="4">
        <v>1</v>
      </c>
      <c r="DQ58" s="4">
        <v>1</v>
      </c>
      <c r="DR58" s="4" t="s">
        <v>232</v>
      </c>
      <c r="DS58" s="4">
        <v>1</v>
      </c>
      <c r="DT58" s="4" t="s">
        <v>232</v>
      </c>
      <c r="DU58" s="4">
        <v>1</v>
      </c>
      <c r="DV58" s="4">
        <v>4</v>
      </c>
      <c r="DW58" s="12">
        <v>4</v>
      </c>
      <c r="DX58" s="12">
        <v>2</v>
      </c>
      <c r="DY58" s="12">
        <v>1</v>
      </c>
      <c r="DZ58" s="12">
        <v>2</v>
      </c>
      <c r="EA58" s="12">
        <v>2</v>
      </c>
      <c r="EB58" s="12">
        <v>1</v>
      </c>
      <c r="EC58" s="12">
        <v>1</v>
      </c>
      <c r="ED58" s="12">
        <v>2</v>
      </c>
      <c r="EE58" s="12">
        <v>2</v>
      </c>
      <c r="EF58" s="12">
        <v>1</v>
      </c>
      <c r="EG58" s="12" t="s">
        <v>232</v>
      </c>
      <c r="EH58" s="12" t="s">
        <v>232</v>
      </c>
      <c r="EI58" s="12">
        <v>2</v>
      </c>
      <c r="EJ58" s="12">
        <v>1</v>
      </c>
      <c r="EK58" s="12">
        <v>1</v>
      </c>
      <c r="EL58" s="12">
        <v>1</v>
      </c>
      <c r="EM58" s="12">
        <v>1</v>
      </c>
      <c r="EN58" s="12">
        <v>1</v>
      </c>
      <c r="EO58" s="12">
        <v>3</v>
      </c>
      <c r="EP58" s="12">
        <v>3</v>
      </c>
      <c r="EQ58" s="12" t="s">
        <v>232</v>
      </c>
      <c r="ER58" s="12">
        <v>3</v>
      </c>
      <c r="ES58" s="12">
        <v>1</v>
      </c>
      <c r="ET58" s="12" t="s">
        <v>232</v>
      </c>
      <c r="EU58" s="12">
        <v>2</v>
      </c>
      <c r="EV58" s="12" t="s">
        <v>232</v>
      </c>
      <c r="EW58" s="12" t="s">
        <v>232</v>
      </c>
      <c r="EX58" s="12" t="s">
        <v>232</v>
      </c>
      <c r="EY58" s="12"/>
      <c r="EZ58" s="12">
        <v>1</v>
      </c>
      <c r="FA58" s="12">
        <v>1</v>
      </c>
      <c r="FB58" s="12">
        <v>2</v>
      </c>
      <c r="FC58" s="12">
        <v>2</v>
      </c>
      <c r="FD58" s="12">
        <v>1</v>
      </c>
      <c r="FE58" s="12" t="s">
        <v>232</v>
      </c>
      <c r="FF58" s="12">
        <v>2</v>
      </c>
      <c r="FG58" s="14">
        <f t="shared" si="96"/>
        <v>1.4684684684684686</v>
      </c>
      <c r="FH58">
        <f t="shared" si="97"/>
        <v>72</v>
      </c>
      <c r="FI58">
        <f t="shared" si="98"/>
        <v>30</v>
      </c>
      <c r="FJ58">
        <f t="shared" si="99"/>
        <v>5</v>
      </c>
      <c r="FK58">
        <f t="shared" si="100"/>
        <v>4</v>
      </c>
      <c r="FL58">
        <f t="shared" si="101"/>
        <v>44</v>
      </c>
      <c r="FN58" s="20">
        <f t="shared" si="102"/>
        <v>0.46451612903225808</v>
      </c>
      <c r="FO58" s="20">
        <f t="shared" si="103"/>
        <v>0.19354838709677419</v>
      </c>
      <c r="FP58" s="20">
        <f t="shared" si="104"/>
        <v>3.2258064516129031E-2</v>
      </c>
      <c r="FQ58" s="20">
        <f t="shared" si="105"/>
        <v>2.5806451612903226E-2</v>
      </c>
      <c r="FR58" s="20">
        <f t="shared" si="106"/>
        <v>0.28387096774193549</v>
      </c>
      <c r="FT58" s="20">
        <f t="shared" si="107"/>
        <v>0.65806451612903227</v>
      </c>
      <c r="FU58" s="20">
        <f t="shared" si="108"/>
        <v>5.8064516129032261E-2</v>
      </c>
      <c r="FV58" s="20">
        <f t="shared" si="109"/>
        <v>0.28387096774193549</v>
      </c>
    </row>
    <row r="59" spans="1:178" ht="15" thickBot="1" x14ac:dyDescent="0.4">
      <c r="A59" s="1" t="s">
        <v>48</v>
      </c>
      <c r="B59" s="4">
        <v>1</v>
      </c>
      <c r="C59" s="4">
        <v>1</v>
      </c>
      <c r="D59" s="4">
        <v>2</v>
      </c>
      <c r="E59" s="4">
        <v>2</v>
      </c>
      <c r="F59" s="4">
        <v>2</v>
      </c>
      <c r="G59" s="4">
        <v>1</v>
      </c>
      <c r="H59" s="4" t="s">
        <v>232</v>
      </c>
      <c r="I59" s="4">
        <v>1</v>
      </c>
      <c r="J59" s="4">
        <v>1</v>
      </c>
      <c r="K59" s="4">
        <v>1</v>
      </c>
      <c r="L59" s="4">
        <v>1</v>
      </c>
      <c r="M59" s="4">
        <v>2</v>
      </c>
      <c r="N59" s="4">
        <v>1</v>
      </c>
      <c r="O59" s="4" t="s">
        <v>232</v>
      </c>
      <c r="P59" s="4">
        <v>1</v>
      </c>
      <c r="Q59" s="4">
        <v>1</v>
      </c>
      <c r="R59" s="4">
        <v>1</v>
      </c>
      <c r="S59" s="4">
        <v>2</v>
      </c>
      <c r="T59" s="4" t="s">
        <v>232</v>
      </c>
      <c r="U59" s="4">
        <v>1</v>
      </c>
      <c r="V59" s="4">
        <v>1</v>
      </c>
      <c r="W59" s="4">
        <v>3</v>
      </c>
      <c r="X59" s="4">
        <v>1</v>
      </c>
      <c r="Y59" s="4" t="s">
        <v>232</v>
      </c>
      <c r="Z59" s="4" t="s">
        <v>232</v>
      </c>
      <c r="AA59" s="4">
        <v>2</v>
      </c>
      <c r="AB59" s="4" t="s">
        <v>232</v>
      </c>
      <c r="AC59" s="4" t="s">
        <v>232</v>
      </c>
      <c r="AD59" s="4">
        <v>1</v>
      </c>
      <c r="AE59" s="4">
        <v>1</v>
      </c>
      <c r="AF59" s="4" t="s">
        <v>232</v>
      </c>
      <c r="AG59" s="4" t="s">
        <v>232</v>
      </c>
      <c r="AH59" s="4" t="s">
        <v>232</v>
      </c>
      <c r="AI59" s="4">
        <v>1</v>
      </c>
      <c r="AJ59" s="4" t="s">
        <v>232</v>
      </c>
      <c r="AK59" s="4">
        <v>1</v>
      </c>
      <c r="AL59" s="4">
        <v>4</v>
      </c>
      <c r="AM59" s="4">
        <v>2</v>
      </c>
      <c r="AN59" s="4">
        <v>1</v>
      </c>
      <c r="AO59" s="4">
        <v>1</v>
      </c>
      <c r="AP59" s="4">
        <v>1</v>
      </c>
      <c r="AQ59" s="4">
        <v>1</v>
      </c>
      <c r="AR59" s="4">
        <v>1</v>
      </c>
      <c r="AS59" s="4">
        <v>1</v>
      </c>
      <c r="AT59" s="4" t="s">
        <v>232</v>
      </c>
      <c r="AU59" s="4">
        <v>1</v>
      </c>
      <c r="AV59" s="4" t="s">
        <v>232</v>
      </c>
      <c r="AW59" s="4">
        <v>1</v>
      </c>
      <c r="AX59" s="4">
        <v>1</v>
      </c>
      <c r="AY59" s="4">
        <v>1</v>
      </c>
      <c r="AZ59" s="4">
        <v>1</v>
      </c>
      <c r="BA59" s="4" t="s">
        <v>232</v>
      </c>
      <c r="BB59" s="4" t="s">
        <v>232</v>
      </c>
      <c r="BC59" s="4">
        <v>1</v>
      </c>
      <c r="BD59" s="4" t="s">
        <v>232</v>
      </c>
      <c r="BE59" s="4">
        <v>1</v>
      </c>
      <c r="BF59" s="4">
        <v>2</v>
      </c>
      <c r="BG59" s="4">
        <v>2</v>
      </c>
      <c r="BH59" s="4">
        <v>1</v>
      </c>
      <c r="BI59" s="4">
        <v>1</v>
      </c>
      <c r="BJ59" s="4">
        <v>2</v>
      </c>
      <c r="BK59" s="4">
        <v>2</v>
      </c>
      <c r="BL59" s="4">
        <v>2</v>
      </c>
      <c r="BM59" s="4" t="s">
        <v>232</v>
      </c>
      <c r="BN59" s="4">
        <v>2</v>
      </c>
      <c r="BO59" s="4">
        <v>1</v>
      </c>
      <c r="BP59" s="4">
        <v>1</v>
      </c>
      <c r="BQ59" s="4">
        <v>3</v>
      </c>
      <c r="BR59" s="4"/>
      <c r="BS59" s="4">
        <v>2</v>
      </c>
      <c r="BT59" s="4">
        <v>2</v>
      </c>
      <c r="BU59" s="4" t="s">
        <v>232</v>
      </c>
      <c r="BV59" s="4" t="s">
        <v>232</v>
      </c>
      <c r="BW59" s="4">
        <v>3</v>
      </c>
      <c r="BX59" s="4"/>
      <c r="BY59" s="4">
        <v>1</v>
      </c>
      <c r="BZ59" s="4">
        <v>2</v>
      </c>
      <c r="CA59" s="4">
        <v>1</v>
      </c>
      <c r="CB59" s="4" t="s">
        <v>232</v>
      </c>
      <c r="CC59" s="4">
        <v>2</v>
      </c>
      <c r="CD59" s="4">
        <v>1</v>
      </c>
      <c r="CE59" s="4">
        <v>2</v>
      </c>
      <c r="CF59" s="4">
        <v>1</v>
      </c>
      <c r="CG59" s="4">
        <v>1</v>
      </c>
      <c r="CH59" s="4" t="s">
        <v>232</v>
      </c>
      <c r="CI59" s="4">
        <v>1</v>
      </c>
      <c r="CJ59" s="4" t="s">
        <v>232</v>
      </c>
      <c r="CK59" s="4">
        <v>1</v>
      </c>
      <c r="CL59" s="4" t="s">
        <v>232</v>
      </c>
      <c r="CM59" s="4">
        <v>1</v>
      </c>
      <c r="CN59" s="4">
        <v>1</v>
      </c>
      <c r="CO59" s="4"/>
      <c r="CP59" s="4" t="s">
        <v>232</v>
      </c>
      <c r="CQ59" s="4">
        <v>2</v>
      </c>
      <c r="CR59" s="4">
        <v>1</v>
      </c>
      <c r="CS59" s="4">
        <v>2</v>
      </c>
      <c r="CT59" s="4" t="s">
        <v>232</v>
      </c>
      <c r="CU59" s="4" t="s">
        <v>232</v>
      </c>
      <c r="CV59" s="4">
        <v>2</v>
      </c>
      <c r="CW59" s="4">
        <v>1</v>
      </c>
      <c r="CX59" s="4">
        <v>1</v>
      </c>
      <c r="CY59" s="4" t="s">
        <v>232</v>
      </c>
      <c r="CZ59" s="4" t="s">
        <v>232</v>
      </c>
      <c r="DA59" s="4">
        <v>1</v>
      </c>
      <c r="DB59" s="4">
        <v>1</v>
      </c>
      <c r="DC59" s="4">
        <v>2</v>
      </c>
      <c r="DD59" s="4">
        <v>2</v>
      </c>
      <c r="DE59" s="4" t="s">
        <v>232</v>
      </c>
      <c r="DF59" s="4">
        <v>2</v>
      </c>
      <c r="DG59" s="4">
        <v>1</v>
      </c>
      <c r="DH59" s="4">
        <v>1</v>
      </c>
      <c r="DI59" s="4" t="s">
        <v>232</v>
      </c>
      <c r="DJ59" s="4">
        <v>1</v>
      </c>
      <c r="DK59" s="4"/>
      <c r="DL59" s="4" t="s">
        <v>232</v>
      </c>
      <c r="DM59" s="4">
        <v>1</v>
      </c>
      <c r="DN59" s="4">
        <v>1</v>
      </c>
      <c r="DO59" s="4">
        <v>3</v>
      </c>
      <c r="DP59" s="4">
        <v>1</v>
      </c>
      <c r="DQ59" s="4">
        <v>1</v>
      </c>
      <c r="DR59" s="4" t="s">
        <v>232</v>
      </c>
      <c r="DS59" s="4">
        <v>1</v>
      </c>
      <c r="DT59" s="4" t="s">
        <v>232</v>
      </c>
      <c r="DU59" s="4">
        <v>1</v>
      </c>
      <c r="DV59" s="4">
        <v>1</v>
      </c>
      <c r="DW59" s="12">
        <v>1</v>
      </c>
      <c r="DX59" s="12">
        <v>4</v>
      </c>
      <c r="DY59" s="12">
        <v>1</v>
      </c>
      <c r="DZ59" s="12">
        <v>1</v>
      </c>
      <c r="EA59" s="12">
        <v>2</v>
      </c>
      <c r="EB59" s="12">
        <v>1</v>
      </c>
      <c r="EC59" s="12">
        <v>1</v>
      </c>
      <c r="ED59" s="12">
        <v>2</v>
      </c>
      <c r="EE59" s="12">
        <v>2</v>
      </c>
      <c r="EF59" s="12">
        <v>1</v>
      </c>
      <c r="EG59" s="12" t="s">
        <v>232</v>
      </c>
      <c r="EH59" s="12" t="s">
        <v>232</v>
      </c>
      <c r="EI59" s="12">
        <v>2</v>
      </c>
      <c r="EJ59" s="12">
        <v>1</v>
      </c>
      <c r="EK59" s="12">
        <v>1</v>
      </c>
      <c r="EL59" s="12">
        <v>1</v>
      </c>
      <c r="EM59" s="12">
        <v>1</v>
      </c>
      <c r="EN59" s="12">
        <v>1</v>
      </c>
      <c r="EO59" s="12">
        <v>2</v>
      </c>
      <c r="EP59" s="12">
        <v>2</v>
      </c>
      <c r="EQ59" s="12" t="s">
        <v>232</v>
      </c>
      <c r="ER59" s="12">
        <v>3</v>
      </c>
      <c r="ES59" s="12">
        <v>1</v>
      </c>
      <c r="ET59" s="12" t="s">
        <v>232</v>
      </c>
      <c r="EU59" s="12">
        <v>2</v>
      </c>
      <c r="EV59" s="12" t="s">
        <v>232</v>
      </c>
      <c r="EW59" s="12" t="s">
        <v>232</v>
      </c>
      <c r="EX59" s="12" t="s">
        <v>232</v>
      </c>
      <c r="EY59" s="12"/>
      <c r="EZ59" s="12">
        <v>1</v>
      </c>
      <c r="FA59" s="12">
        <v>1</v>
      </c>
      <c r="FB59" s="12" t="s">
        <v>232</v>
      </c>
      <c r="FC59" s="12">
        <v>2</v>
      </c>
      <c r="FD59" s="12">
        <v>1</v>
      </c>
      <c r="FE59" s="12" t="s">
        <v>232</v>
      </c>
      <c r="FF59" s="12">
        <v>1</v>
      </c>
      <c r="FG59" s="14">
        <f t="shared" si="96"/>
        <v>1.4210526315789473</v>
      </c>
      <c r="FH59">
        <f t="shared" si="97"/>
        <v>75</v>
      </c>
      <c r="FI59">
        <f t="shared" si="98"/>
        <v>32</v>
      </c>
      <c r="FJ59">
        <f t="shared" si="99"/>
        <v>5</v>
      </c>
      <c r="FK59">
        <f t="shared" si="100"/>
        <v>2</v>
      </c>
      <c r="FL59">
        <f t="shared" si="101"/>
        <v>42</v>
      </c>
      <c r="FN59" s="20">
        <f t="shared" si="102"/>
        <v>0.48076923076923078</v>
      </c>
      <c r="FO59" s="20">
        <f t="shared" si="103"/>
        <v>0.20512820512820512</v>
      </c>
      <c r="FP59" s="20">
        <f t="shared" si="104"/>
        <v>3.2051282051282048E-2</v>
      </c>
      <c r="FQ59" s="20">
        <f t="shared" si="105"/>
        <v>1.282051282051282E-2</v>
      </c>
      <c r="FR59" s="20">
        <f t="shared" si="106"/>
        <v>0.26923076923076922</v>
      </c>
      <c r="FT59" s="20">
        <f t="shared" si="107"/>
        <v>0.6858974358974359</v>
      </c>
      <c r="FU59" s="20">
        <f t="shared" si="108"/>
        <v>4.4871794871794872E-2</v>
      </c>
      <c r="FV59" s="20">
        <f t="shared" si="109"/>
        <v>0.26923076923076922</v>
      </c>
    </row>
    <row r="60" spans="1:178" ht="15" thickBot="1" x14ac:dyDescent="0.4">
      <c r="A60" s="1" t="s">
        <v>49</v>
      </c>
      <c r="B60" s="4">
        <v>1</v>
      </c>
      <c r="C60" s="4">
        <v>1</v>
      </c>
      <c r="D60" s="4">
        <v>2</v>
      </c>
      <c r="E60" s="4">
        <v>2</v>
      </c>
      <c r="F60" s="4">
        <v>2</v>
      </c>
      <c r="G60" s="4">
        <v>1</v>
      </c>
      <c r="H60" s="4" t="s">
        <v>232</v>
      </c>
      <c r="I60" s="4">
        <v>1</v>
      </c>
      <c r="J60" s="4">
        <v>1</v>
      </c>
      <c r="K60" s="4">
        <v>1</v>
      </c>
      <c r="L60" s="4">
        <v>3</v>
      </c>
      <c r="M60" s="4">
        <v>2</v>
      </c>
      <c r="N60" s="4">
        <v>1</v>
      </c>
      <c r="O60" s="4" t="s">
        <v>232</v>
      </c>
      <c r="P60" s="4">
        <v>1</v>
      </c>
      <c r="Q60" s="4">
        <v>1</v>
      </c>
      <c r="R60" s="4">
        <v>1</v>
      </c>
      <c r="S60" s="4">
        <v>2</v>
      </c>
      <c r="T60" s="4" t="s">
        <v>232</v>
      </c>
      <c r="U60" s="4">
        <v>1</v>
      </c>
      <c r="V60" s="4">
        <v>1</v>
      </c>
      <c r="W60" s="4">
        <v>2</v>
      </c>
      <c r="X60" s="4">
        <v>1</v>
      </c>
      <c r="Y60" s="4" t="s">
        <v>232</v>
      </c>
      <c r="Z60" s="4" t="s">
        <v>232</v>
      </c>
      <c r="AA60" s="4">
        <v>1</v>
      </c>
      <c r="AB60" s="4" t="s">
        <v>232</v>
      </c>
      <c r="AC60" s="4" t="s">
        <v>232</v>
      </c>
      <c r="AD60" s="4">
        <v>1</v>
      </c>
      <c r="AE60" s="4">
        <v>1</v>
      </c>
      <c r="AF60" s="4" t="s">
        <v>232</v>
      </c>
      <c r="AG60" s="4" t="s">
        <v>232</v>
      </c>
      <c r="AH60" s="4" t="s">
        <v>232</v>
      </c>
      <c r="AI60" s="4">
        <v>1</v>
      </c>
      <c r="AJ60" s="4" t="s">
        <v>232</v>
      </c>
      <c r="AK60" s="4">
        <v>1</v>
      </c>
      <c r="AL60" s="4">
        <v>4</v>
      </c>
      <c r="AM60" s="4">
        <v>2</v>
      </c>
      <c r="AN60" s="4">
        <v>1</v>
      </c>
      <c r="AO60" s="4">
        <v>1</v>
      </c>
      <c r="AP60" s="4">
        <v>1</v>
      </c>
      <c r="AQ60" s="4">
        <v>1</v>
      </c>
      <c r="AR60" s="4">
        <v>1</v>
      </c>
      <c r="AS60" s="4">
        <v>1</v>
      </c>
      <c r="AT60" s="4" t="s">
        <v>232</v>
      </c>
      <c r="AU60" s="4">
        <v>1</v>
      </c>
      <c r="AV60" s="4" t="s">
        <v>232</v>
      </c>
      <c r="AW60" s="4">
        <v>1</v>
      </c>
      <c r="AX60" s="4">
        <v>1</v>
      </c>
      <c r="AY60" s="4">
        <v>1</v>
      </c>
      <c r="AZ60" s="4">
        <v>1</v>
      </c>
      <c r="BA60" s="4" t="s">
        <v>232</v>
      </c>
      <c r="BB60" s="4" t="s">
        <v>232</v>
      </c>
      <c r="BC60" s="4">
        <v>1</v>
      </c>
      <c r="BD60" s="4" t="s">
        <v>232</v>
      </c>
      <c r="BE60" s="4">
        <v>2</v>
      </c>
      <c r="BF60" s="4">
        <v>2</v>
      </c>
      <c r="BG60" s="4">
        <v>2</v>
      </c>
      <c r="BH60" s="4">
        <v>1</v>
      </c>
      <c r="BI60" s="4">
        <v>1</v>
      </c>
      <c r="BJ60" s="4">
        <v>1</v>
      </c>
      <c r="BK60" s="4">
        <v>3</v>
      </c>
      <c r="BL60" s="4">
        <v>1</v>
      </c>
      <c r="BM60" s="4" t="s">
        <v>232</v>
      </c>
      <c r="BN60" s="4">
        <v>2</v>
      </c>
      <c r="BO60" s="4">
        <v>1</v>
      </c>
      <c r="BP60" s="4">
        <v>1</v>
      </c>
      <c r="BQ60" s="4">
        <v>1</v>
      </c>
      <c r="BR60" s="4"/>
      <c r="BS60" s="4">
        <v>2</v>
      </c>
      <c r="BT60" s="4">
        <v>2</v>
      </c>
      <c r="BU60" s="4" t="s">
        <v>232</v>
      </c>
      <c r="BV60" s="4" t="s">
        <v>232</v>
      </c>
      <c r="BW60" s="4">
        <v>3</v>
      </c>
      <c r="BX60" s="4"/>
      <c r="BY60" s="4">
        <v>1</v>
      </c>
      <c r="BZ60" s="4">
        <v>1</v>
      </c>
      <c r="CA60" s="4">
        <v>1</v>
      </c>
      <c r="CB60" s="4" t="s">
        <v>232</v>
      </c>
      <c r="CC60" s="4">
        <v>2</v>
      </c>
      <c r="CD60" s="4">
        <v>1</v>
      </c>
      <c r="CE60" s="4">
        <v>2</v>
      </c>
      <c r="CF60" s="4">
        <v>1</v>
      </c>
      <c r="CG60" s="4">
        <v>1</v>
      </c>
      <c r="CH60" s="4" t="s">
        <v>232</v>
      </c>
      <c r="CI60" s="4">
        <v>1</v>
      </c>
      <c r="CJ60" s="4" t="s">
        <v>232</v>
      </c>
      <c r="CK60" s="4">
        <v>1</v>
      </c>
      <c r="CL60" s="4" t="s">
        <v>232</v>
      </c>
      <c r="CM60" s="4">
        <v>1</v>
      </c>
      <c r="CN60" s="4">
        <v>1</v>
      </c>
      <c r="CO60" s="4"/>
      <c r="CP60" s="4" t="s">
        <v>232</v>
      </c>
      <c r="CQ60" s="4">
        <v>1</v>
      </c>
      <c r="CR60" s="4">
        <v>1</v>
      </c>
      <c r="CS60" s="4">
        <v>1</v>
      </c>
      <c r="CT60" s="4" t="s">
        <v>232</v>
      </c>
      <c r="CU60" s="4" t="s">
        <v>232</v>
      </c>
      <c r="CV60" s="4">
        <v>2</v>
      </c>
      <c r="CW60" s="4">
        <v>1</v>
      </c>
      <c r="CX60" s="4">
        <v>1</v>
      </c>
      <c r="CY60" s="4" t="s">
        <v>232</v>
      </c>
      <c r="CZ60" s="4" t="s">
        <v>232</v>
      </c>
      <c r="DA60" s="4">
        <v>1</v>
      </c>
      <c r="DB60" s="4">
        <v>1</v>
      </c>
      <c r="DC60" s="4" t="s">
        <v>232</v>
      </c>
      <c r="DD60" s="4">
        <v>2</v>
      </c>
      <c r="DE60" s="4" t="s">
        <v>232</v>
      </c>
      <c r="DF60" s="4">
        <v>1</v>
      </c>
      <c r="DG60" s="4"/>
      <c r="DH60" s="4">
        <v>1</v>
      </c>
      <c r="DI60" s="4" t="s">
        <v>232</v>
      </c>
      <c r="DJ60" s="4">
        <v>1</v>
      </c>
      <c r="DK60" s="4"/>
      <c r="DL60" s="4" t="s">
        <v>232</v>
      </c>
      <c r="DM60" s="4">
        <v>1</v>
      </c>
      <c r="DN60" s="4">
        <v>1</v>
      </c>
      <c r="DO60" s="4">
        <v>1</v>
      </c>
      <c r="DP60" s="4">
        <v>1</v>
      </c>
      <c r="DQ60" s="4">
        <v>1</v>
      </c>
      <c r="DR60" s="4" t="s">
        <v>232</v>
      </c>
      <c r="DS60" s="4">
        <v>1</v>
      </c>
      <c r="DT60" s="4" t="s">
        <v>232</v>
      </c>
      <c r="DU60" s="4">
        <v>1</v>
      </c>
      <c r="DV60" s="4">
        <v>2</v>
      </c>
      <c r="DW60" s="12">
        <v>2</v>
      </c>
      <c r="DX60" s="12">
        <v>2</v>
      </c>
      <c r="DY60" s="12">
        <v>1</v>
      </c>
      <c r="DZ60" s="12">
        <v>1</v>
      </c>
      <c r="EA60" s="12">
        <v>2</v>
      </c>
      <c r="EB60" s="12">
        <v>1</v>
      </c>
      <c r="EC60" s="12">
        <v>1</v>
      </c>
      <c r="ED60" s="12">
        <v>2</v>
      </c>
      <c r="EE60" s="12">
        <v>2</v>
      </c>
      <c r="EF60" s="12">
        <v>1</v>
      </c>
      <c r="EG60" s="12" t="s">
        <v>232</v>
      </c>
      <c r="EH60" s="12" t="s">
        <v>232</v>
      </c>
      <c r="EI60" s="12">
        <v>2</v>
      </c>
      <c r="EJ60" s="12">
        <v>1</v>
      </c>
      <c r="EK60" s="12">
        <v>1</v>
      </c>
      <c r="EL60" s="12">
        <v>1</v>
      </c>
      <c r="EM60" s="12">
        <v>1</v>
      </c>
      <c r="EN60" s="12">
        <v>1</v>
      </c>
      <c r="EO60" s="12">
        <v>2</v>
      </c>
      <c r="EP60" s="12">
        <v>2</v>
      </c>
      <c r="EQ60" s="12" t="s">
        <v>232</v>
      </c>
      <c r="ER60" s="12">
        <v>2</v>
      </c>
      <c r="ES60" s="12">
        <v>1</v>
      </c>
      <c r="ET60" s="12" t="s">
        <v>232</v>
      </c>
      <c r="EU60" s="12">
        <v>2</v>
      </c>
      <c r="EV60" s="12" t="s">
        <v>232</v>
      </c>
      <c r="EW60" s="12" t="s">
        <v>232</v>
      </c>
      <c r="EX60" s="12" t="s">
        <v>232</v>
      </c>
      <c r="EY60" s="12">
        <v>1</v>
      </c>
      <c r="EZ60" s="12">
        <v>1</v>
      </c>
      <c r="FA60" s="12">
        <v>1</v>
      </c>
      <c r="FB60" s="12" t="s">
        <v>232</v>
      </c>
      <c r="FC60" s="12">
        <v>2</v>
      </c>
      <c r="FD60" s="12">
        <v>1</v>
      </c>
      <c r="FE60" s="12" t="s">
        <v>232</v>
      </c>
      <c r="FF60" s="12">
        <v>2</v>
      </c>
      <c r="FG60" s="14">
        <f t="shared" si="96"/>
        <v>1.345132743362832</v>
      </c>
      <c r="FH60">
        <f t="shared" si="97"/>
        <v>79</v>
      </c>
      <c r="FI60">
        <f t="shared" si="98"/>
        <v>30</v>
      </c>
      <c r="FJ60">
        <f t="shared" si="99"/>
        <v>3</v>
      </c>
      <c r="FK60">
        <f t="shared" si="100"/>
        <v>1</v>
      </c>
      <c r="FL60">
        <f t="shared" si="101"/>
        <v>43</v>
      </c>
      <c r="FN60" s="20">
        <f t="shared" si="102"/>
        <v>0.50641025641025639</v>
      </c>
      <c r="FO60" s="20">
        <f t="shared" si="103"/>
        <v>0.19230769230769232</v>
      </c>
      <c r="FP60" s="20">
        <f t="shared" si="104"/>
        <v>1.9230769230769232E-2</v>
      </c>
      <c r="FQ60" s="20">
        <f t="shared" si="105"/>
        <v>6.41025641025641E-3</v>
      </c>
      <c r="FR60" s="20">
        <f t="shared" si="106"/>
        <v>0.27564102564102566</v>
      </c>
      <c r="FT60" s="20">
        <f t="shared" si="107"/>
        <v>0.69871794871794868</v>
      </c>
      <c r="FU60" s="20">
        <f t="shared" si="108"/>
        <v>2.564102564102564E-2</v>
      </c>
      <c r="FV60" s="20">
        <f t="shared" si="109"/>
        <v>0.27564102564102566</v>
      </c>
    </row>
    <row r="61" spans="1:178" ht="19" thickBot="1" x14ac:dyDescent="0.4">
      <c r="A61" s="2" t="s">
        <v>75</v>
      </c>
      <c r="D61" s="10"/>
      <c r="E61" s="10"/>
      <c r="F61" s="10"/>
      <c r="G61" s="10"/>
      <c r="H61" s="10"/>
      <c r="I61" s="10"/>
      <c r="J61" s="10"/>
      <c r="K61" s="10"/>
      <c r="L61" s="10"/>
      <c r="M61" s="10"/>
      <c r="N61" s="10"/>
      <c r="O61" s="10"/>
      <c r="P61" s="10"/>
      <c r="Q61" s="10"/>
      <c r="R61" s="10"/>
      <c r="S61" s="10"/>
      <c r="T61" s="10"/>
      <c r="U61" s="10"/>
      <c r="V61" s="10"/>
      <c r="W61" s="10" t="s">
        <v>182</v>
      </c>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c r="CD61" s="10"/>
      <c r="CE61" s="10"/>
      <c r="CF61" s="10"/>
      <c r="CG61" s="10"/>
      <c r="CH61" s="10"/>
      <c r="CI61" s="10"/>
      <c r="CJ61" s="10"/>
      <c r="CK61" s="10"/>
      <c r="CL61" s="10"/>
      <c r="CM61" s="10"/>
      <c r="CN61" s="10"/>
      <c r="CO61" s="10"/>
      <c r="CP61" s="10"/>
      <c r="CQ61" s="10"/>
      <c r="CR61" s="10"/>
      <c r="CS61" s="10"/>
      <c r="CT61" s="10"/>
      <c r="CU61" s="10"/>
      <c r="CV61" s="10"/>
      <c r="CW61" s="10"/>
      <c r="CX61" s="10"/>
      <c r="CY61" s="10"/>
      <c r="CZ61" s="10"/>
      <c r="DA61" s="10"/>
      <c r="DB61" s="10"/>
      <c r="DC61" s="10"/>
      <c r="DD61" s="10"/>
      <c r="DE61" s="10"/>
      <c r="DF61" s="10"/>
      <c r="DG61" s="10"/>
      <c r="DH61" s="10"/>
      <c r="DI61" s="10"/>
      <c r="DJ61" s="10"/>
      <c r="DK61" s="10"/>
      <c r="DL61" s="10"/>
      <c r="DM61" s="10"/>
      <c r="DN61" s="10"/>
      <c r="DO61" s="10"/>
      <c r="DP61" s="10"/>
      <c r="DQ61" s="10"/>
      <c r="DR61" s="10"/>
      <c r="DS61" s="10"/>
      <c r="DT61" s="10"/>
      <c r="ED61" t="s">
        <v>271</v>
      </c>
      <c r="ER61" t="s">
        <v>272</v>
      </c>
    </row>
    <row r="62" spans="1:178" ht="15" thickBot="1" x14ac:dyDescent="0.4">
      <c r="A62" s="5" t="s">
        <v>50</v>
      </c>
      <c r="B62" s="4">
        <v>1</v>
      </c>
      <c r="C62" s="4">
        <v>1</v>
      </c>
      <c r="D62" s="4">
        <v>1</v>
      </c>
      <c r="E62" s="4">
        <v>2</v>
      </c>
      <c r="F62" s="4">
        <v>2</v>
      </c>
      <c r="G62" s="4">
        <v>1</v>
      </c>
      <c r="H62" s="4">
        <v>1</v>
      </c>
      <c r="I62" s="4">
        <v>1</v>
      </c>
      <c r="J62" s="4">
        <v>1</v>
      </c>
      <c r="K62" s="4">
        <v>1</v>
      </c>
      <c r="L62" s="4">
        <v>2</v>
      </c>
      <c r="M62" s="4" t="s">
        <v>232</v>
      </c>
      <c r="N62" s="4">
        <v>1</v>
      </c>
      <c r="O62" s="4">
        <v>1</v>
      </c>
      <c r="P62" s="4">
        <v>1</v>
      </c>
      <c r="Q62" s="4">
        <v>1</v>
      </c>
      <c r="R62" s="4">
        <v>1</v>
      </c>
      <c r="S62" s="4">
        <v>2</v>
      </c>
      <c r="T62" s="4">
        <v>2</v>
      </c>
      <c r="U62" s="4">
        <v>1</v>
      </c>
      <c r="V62" s="4">
        <v>1</v>
      </c>
      <c r="W62" s="4">
        <v>2</v>
      </c>
      <c r="X62" s="4">
        <v>1</v>
      </c>
      <c r="Y62" s="4">
        <v>4</v>
      </c>
      <c r="Z62" s="4">
        <v>1</v>
      </c>
      <c r="AA62" s="4">
        <v>2</v>
      </c>
      <c r="AB62" s="4">
        <v>1</v>
      </c>
      <c r="AC62" s="4">
        <v>2</v>
      </c>
      <c r="AD62" s="4">
        <v>2</v>
      </c>
      <c r="AE62" s="4">
        <v>1</v>
      </c>
      <c r="AF62" s="4">
        <v>1</v>
      </c>
      <c r="AG62" s="4">
        <v>2</v>
      </c>
      <c r="AH62" s="4">
        <v>1</v>
      </c>
      <c r="AI62" s="4">
        <v>2</v>
      </c>
      <c r="AJ62" s="4">
        <v>1</v>
      </c>
      <c r="AK62" s="4">
        <v>2</v>
      </c>
      <c r="AL62" s="4">
        <v>4</v>
      </c>
      <c r="AM62" s="4">
        <v>1</v>
      </c>
      <c r="AN62" s="4">
        <v>1</v>
      </c>
      <c r="AO62" s="4">
        <v>1</v>
      </c>
      <c r="AP62" s="4">
        <v>1</v>
      </c>
      <c r="AQ62" s="4">
        <v>2</v>
      </c>
      <c r="AR62" s="4">
        <v>1</v>
      </c>
      <c r="AS62" s="4">
        <v>1</v>
      </c>
      <c r="AT62" s="4">
        <v>1</v>
      </c>
      <c r="AU62" s="4">
        <v>1</v>
      </c>
      <c r="AV62" s="4">
        <v>2</v>
      </c>
      <c r="AW62" s="4">
        <v>1</v>
      </c>
      <c r="AX62" s="4">
        <v>1</v>
      </c>
      <c r="AY62" s="4">
        <v>1</v>
      </c>
      <c r="AZ62" s="4">
        <v>1</v>
      </c>
      <c r="BA62" s="4">
        <v>2</v>
      </c>
      <c r="BB62" s="4">
        <v>1</v>
      </c>
      <c r="BC62" s="4">
        <v>1</v>
      </c>
      <c r="BD62" s="4">
        <v>1</v>
      </c>
      <c r="BE62" s="4">
        <v>1</v>
      </c>
      <c r="BF62" s="4">
        <v>2</v>
      </c>
      <c r="BG62" s="4">
        <v>2</v>
      </c>
      <c r="BH62" s="4">
        <v>1</v>
      </c>
      <c r="BI62" s="4">
        <v>1</v>
      </c>
      <c r="BJ62" s="4">
        <v>1</v>
      </c>
      <c r="BK62" s="4">
        <v>1</v>
      </c>
      <c r="BL62" s="4">
        <v>1</v>
      </c>
      <c r="BM62" s="4">
        <v>2</v>
      </c>
      <c r="BN62" s="4">
        <v>1</v>
      </c>
      <c r="BO62" s="4">
        <v>1</v>
      </c>
      <c r="BP62" s="4">
        <v>2</v>
      </c>
      <c r="BQ62" s="4">
        <v>1</v>
      </c>
      <c r="BR62" s="4">
        <v>2</v>
      </c>
      <c r="BS62" s="4">
        <v>1</v>
      </c>
      <c r="BT62" s="4">
        <v>1</v>
      </c>
      <c r="BU62" s="4">
        <v>1</v>
      </c>
      <c r="BV62" s="4">
        <v>1</v>
      </c>
      <c r="BW62" s="4">
        <v>2</v>
      </c>
      <c r="BX62" s="4">
        <v>2</v>
      </c>
      <c r="BY62" s="4">
        <v>1</v>
      </c>
      <c r="BZ62" s="4">
        <v>1</v>
      </c>
      <c r="CA62" s="4">
        <v>2</v>
      </c>
      <c r="CB62" s="4">
        <v>2</v>
      </c>
      <c r="CC62" s="4">
        <v>1</v>
      </c>
      <c r="CD62" s="4">
        <v>1</v>
      </c>
      <c r="CE62" s="4">
        <v>2</v>
      </c>
      <c r="CF62" s="4">
        <v>1</v>
      </c>
      <c r="CG62" s="4">
        <v>1</v>
      </c>
      <c r="CH62" s="4">
        <v>2</v>
      </c>
      <c r="CI62" s="4">
        <v>1</v>
      </c>
      <c r="CJ62" s="4">
        <v>1</v>
      </c>
      <c r="CK62" s="4">
        <v>2</v>
      </c>
      <c r="CL62" s="4">
        <v>2</v>
      </c>
      <c r="CM62" s="4">
        <v>1</v>
      </c>
      <c r="CN62" s="4">
        <v>1</v>
      </c>
      <c r="CO62" s="4">
        <v>1</v>
      </c>
      <c r="CP62" s="4" t="s">
        <v>232</v>
      </c>
      <c r="CQ62" s="4">
        <v>1</v>
      </c>
      <c r="CR62" s="4">
        <v>1</v>
      </c>
      <c r="CS62" s="4">
        <v>1</v>
      </c>
      <c r="CT62" s="4">
        <v>1</v>
      </c>
      <c r="CU62" s="4">
        <v>2</v>
      </c>
      <c r="CV62" s="4">
        <v>1</v>
      </c>
      <c r="CW62" s="4">
        <v>1</v>
      </c>
      <c r="CX62" s="4">
        <v>1</v>
      </c>
      <c r="CY62" s="4" t="s">
        <v>232</v>
      </c>
      <c r="CZ62" s="4">
        <v>1</v>
      </c>
      <c r="DA62" s="4">
        <v>1</v>
      </c>
      <c r="DB62" s="4">
        <v>1</v>
      </c>
      <c r="DC62" s="4">
        <v>3</v>
      </c>
      <c r="DD62" s="4">
        <v>1</v>
      </c>
      <c r="DE62" s="4" t="s">
        <v>232</v>
      </c>
      <c r="DF62" s="4">
        <v>1</v>
      </c>
      <c r="DG62" s="4">
        <v>1</v>
      </c>
      <c r="DH62" s="4">
        <v>2</v>
      </c>
      <c r="DI62" s="4" t="s">
        <v>232</v>
      </c>
      <c r="DJ62" s="4">
        <v>2</v>
      </c>
      <c r="DK62" s="4">
        <v>2</v>
      </c>
      <c r="DL62" s="4">
        <v>2</v>
      </c>
      <c r="DM62" s="4">
        <v>1</v>
      </c>
      <c r="DN62" s="4">
        <v>1</v>
      </c>
      <c r="DO62" s="4">
        <v>1</v>
      </c>
      <c r="DP62" s="4">
        <v>1</v>
      </c>
      <c r="DQ62" s="4">
        <v>1</v>
      </c>
      <c r="DR62" s="4">
        <v>1</v>
      </c>
      <c r="DS62" s="4">
        <v>1</v>
      </c>
      <c r="DT62" s="4">
        <v>2</v>
      </c>
      <c r="DU62" s="4">
        <v>1</v>
      </c>
      <c r="DV62" s="4">
        <v>2</v>
      </c>
      <c r="DW62" s="12">
        <v>2</v>
      </c>
      <c r="DX62" s="12">
        <v>1</v>
      </c>
      <c r="DY62" s="12">
        <v>2</v>
      </c>
      <c r="DZ62" s="12">
        <v>1</v>
      </c>
      <c r="EA62" s="12">
        <v>1</v>
      </c>
      <c r="EB62" s="12">
        <v>1</v>
      </c>
      <c r="EC62" s="12">
        <v>2</v>
      </c>
      <c r="ED62" s="12">
        <v>1</v>
      </c>
      <c r="EE62" s="12">
        <v>1</v>
      </c>
      <c r="EF62" s="12">
        <v>2</v>
      </c>
      <c r="EG62" s="12">
        <v>2</v>
      </c>
      <c r="EH62" s="12">
        <v>2</v>
      </c>
      <c r="EI62" s="12">
        <v>2</v>
      </c>
      <c r="EJ62" s="12">
        <v>2</v>
      </c>
      <c r="EK62" s="12">
        <v>1</v>
      </c>
      <c r="EL62" s="12">
        <v>1</v>
      </c>
      <c r="EM62" s="12">
        <v>1</v>
      </c>
      <c r="EN62" s="12">
        <v>2</v>
      </c>
      <c r="EO62" s="12">
        <v>2</v>
      </c>
      <c r="EP62" s="12">
        <v>2</v>
      </c>
      <c r="EQ62" s="12">
        <v>1</v>
      </c>
      <c r="ER62" s="12">
        <v>1</v>
      </c>
      <c r="ES62" s="12">
        <v>1</v>
      </c>
      <c r="ET62" s="12">
        <v>1</v>
      </c>
      <c r="EU62" s="12">
        <v>2</v>
      </c>
      <c r="EV62" s="12">
        <v>1</v>
      </c>
      <c r="EW62" s="12" t="s">
        <v>232</v>
      </c>
      <c r="EX62" s="12">
        <v>1</v>
      </c>
      <c r="EY62" s="12">
        <v>1</v>
      </c>
      <c r="EZ62" s="12">
        <v>1</v>
      </c>
      <c r="FA62" s="12">
        <v>2</v>
      </c>
      <c r="FB62" s="12">
        <v>1</v>
      </c>
      <c r="FC62" s="12">
        <v>1</v>
      </c>
      <c r="FD62" s="12">
        <v>2</v>
      </c>
      <c r="FE62" s="12">
        <v>1</v>
      </c>
      <c r="FF62" s="12">
        <v>1</v>
      </c>
      <c r="FG62" s="14">
        <f t="shared" si="96"/>
        <v>1.3677419354838709</v>
      </c>
      <c r="FH62">
        <f t="shared" ref="FH62:FH66" si="110">COUNTIF(B62:FF62, 1)</f>
        <v>103</v>
      </c>
      <c r="FI62">
        <f t="shared" ref="FI62:FI66" si="111">COUNTIF(B62:FF62, 2)</f>
        <v>49</v>
      </c>
      <c r="FJ62">
        <f t="shared" ref="FJ62:FJ66" si="112">COUNTIF(B62:FF62,3)</f>
        <v>1</v>
      </c>
      <c r="FK62">
        <f t="shared" ref="FK62:FK66" si="113">COUNTIF(B62:FF62, 4)</f>
        <v>2</v>
      </c>
      <c r="FL62">
        <f t="shared" ref="FL62:FL66" si="114">COUNTIF(B62:FF62, "N")</f>
        <v>6</v>
      </c>
      <c r="FN62" s="20">
        <f t="shared" ref="FN62:FN66" si="115">FH62/SUM($FH62:$FL62)</f>
        <v>0.63975155279503104</v>
      </c>
      <c r="FO62" s="20">
        <f t="shared" ref="FO62:FO66" si="116">FI62/SUM($FH62:$FL62)</f>
        <v>0.30434782608695654</v>
      </c>
      <c r="FP62" s="20">
        <f t="shared" ref="FP62:FP66" si="117">FJ62/SUM($FH62:$FL62)</f>
        <v>6.2111801242236021E-3</v>
      </c>
      <c r="FQ62" s="20">
        <f t="shared" ref="FQ62:FQ66" si="118">FK62/SUM($FH62:$FL62)</f>
        <v>1.2422360248447204E-2</v>
      </c>
      <c r="FR62" s="20">
        <f t="shared" ref="FR62:FR66" si="119">FL62/SUM($FH62:$FL62)</f>
        <v>3.7267080745341616E-2</v>
      </c>
      <c r="FT62" s="20">
        <f t="shared" ref="FT62:FT66" si="120">SUM(FH62:FI62)/SUM($FH62:$FL62)</f>
        <v>0.94409937888198758</v>
      </c>
      <c r="FU62" s="20">
        <f t="shared" ref="FU62:FU66" si="121">SUM(FJ62:FK62)/SUM($FH62:$FL62)</f>
        <v>1.8633540372670808E-2</v>
      </c>
      <c r="FV62" s="20">
        <f t="shared" ref="FV62:FV66" si="122">FL62/SUM(FH62:FL62)</f>
        <v>3.7267080745341616E-2</v>
      </c>
    </row>
    <row r="63" spans="1:178" ht="15" thickBot="1" x14ac:dyDescent="0.4">
      <c r="A63" s="1" t="s">
        <v>51</v>
      </c>
      <c r="B63" s="4">
        <v>2</v>
      </c>
      <c r="C63" s="4">
        <v>2</v>
      </c>
      <c r="D63" s="4" t="s">
        <v>232</v>
      </c>
      <c r="E63" s="4">
        <v>2</v>
      </c>
      <c r="F63" s="4">
        <v>2</v>
      </c>
      <c r="G63" s="4">
        <v>2</v>
      </c>
      <c r="H63" s="4">
        <v>2</v>
      </c>
      <c r="I63" s="4">
        <v>1</v>
      </c>
      <c r="J63" s="4">
        <v>1</v>
      </c>
      <c r="K63" s="4">
        <v>1</v>
      </c>
      <c r="L63" s="4">
        <v>2</v>
      </c>
      <c r="M63" s="4" t="s">
        <v>232</v>
      </c>
      <c r="N63" s="4">
        <v>2</v>
      </c>
      <c r="O63" s="4">
        <v>2</v>
      </c>
      <c r="P63" s="4" t="s">
        <v>232</v>
      </c>
      <c r="Q63" s="4">
        <v>1</v>
      </c>
      <c r="R63" s="4">
        <v>2</v>
      </c>
      <c r="S63" s="4">
        <v>2</v>
      </c>
      <c r="T63" s="4">
        <v>3</v>
      </c>
      <c r="U63" s="4">
        <v>1</v>
      </c>
      <c r="V63" s="4">
        <v>4</v>
      </c>
      <c r="W63" s="4">
        <v>4</v>
      </c>
      <c r="X63" s="4">
        <v>1</v>
      </c>
      <c r="Y63" s="4">
        <v>4</v>
      </c>
      <c r="Z63" s="4">
        <v>1</v>
      </c>
      <c r="AA63" s="4">
        <v>3</v>
      </c>
      <c r="AB63" s="4">
        <v>3</v>
      </c>
      <c r="AC63" s="4" t="s">
        <v>232</v>
      </c>
      <c r="AD63" s="4">
        <v>2</v>
      </c>
      <c r="AE63" s="4">
        <v>2</v>
      </c>
      <c r="AF63" s="4">
        <v>2</v>
      </c>
      <c r="AG63" s="4">
        <v>2</v>
      </c>
      <c r="AH63" s="4">
        <v>1</v>
      </c>
      <c r="AI63" s="4">
        <v>2</v>
      </c>
      <c r="AJ63" s="4">
        <v>1</v>
      </c>
      <c r="AK63" s="4">
        <v>3</v>
      </c>
      <c r="AL63" s="4">
        <v>4</v>
      </c>
      <c r="AM63" s="4">
        <v>2</v>
      </c>
      <c r="AN63" s="4">
        <v>2</v>
      </c>
      <c r="AO63" s="4">
        <v>2</v>
      </c>
      <c r="AP63" s="4">
        <v>2</v>
      </c>
      <c r="AQ63" s="4">
        <v>2</v>
      </c>
      <c r="AR63" s="4">
        <v>1</v>
      </c>
      <c r="AS63" s="4">
        <v>2</v>
      </c>
      <c r="AT63" s="4">
        <v>2</v>
      </c>
      <c r="AU63" s="4">
        <v>1</v>
      </c>
      <c r="AV63" s="4">
        <v>2</v>
      </c>
      <c r="AW63" s="4">
        <v>1</v>
      </c>
      <c r="AX63" s="4">
        <v>1</v>
      </c>
      <c r="AY63" s="4">
        <v>1</v>
      </c>
      <c r="AZ63" s="4">
        <v>1</v>
      </c>
      <c r="BA63" s="4">
        <v>4</v>
      </c>
      <c r="BB63" s="4">
        <v>3</v>
      </c>
      <c r="BC63" s="4">
        <v>2</v>
      </c>
      <c r="BD63" s="4" t="s">
        <v>232</v>
      </c>
      <c r="BE63" s="4">
        <v>2</v>
      </c>
      <c r="BF63" s="4">
        <v>2</v>
      </c>
      <c r="BG63" s="4">
        <v>2</v>
      </c>
      <c r="BH63" s="4" t="s">
        <v>232</v>
      </c>
      <c r="BI63" s="4">
        <v>1</v>
      </c>
      <c r="BJ63" s="4">
        <v>1</v>
      </c>
      <c r="BK63" s="4">
        <v>3</v>
      </c>
      <c r="BL63" s="4">
        <v>2</v>
      </c>
      <c r="BM63" s="4">
        <v>2</v>
      </c>
      <c r="BN63" s="4">
        <v>3</v>
      </c>
      <c r="BO63" s="4">
        <v>1</v>
      </c>
      <c r="BP63" s="4">
        <v>2</v>
      </c>
      <c r="BQ63" s="4">
        <v>1</v>
      </c>
      <c r="BR63" s="4">
        <v>2</v>
      </c>
      <c r="BS63" s="4">
        <v>1</v>
      </c>
      <c r="BT63" s="4">
        <v>2</v>
      </c>
      <c r="BU63" s="4">
        <v>2</v>
      </c>
      <c r="BV63" s="4">
        <v>1</v>
      </c>
      <c r="BW63" s="4">
        <v>3</v>
      </c>
      <c r="BX63" s="4">
        <v>3</v>
      </c>
      <c r="BY63" s="4">
        <v>2</v>
      </c>
      <c r="BZ63" s="4" t="s">
        <v>232</v>
      </c>
      <c r="CA63" s="4">
        <v>2</v>
      </c>
      <c r="CB63" s="4">
        <v>4</v>
      </c>
      <c r="CC63" s="4">
        <v>1</v>
      </c>
      <c r="CD63" s="4" t="s">
        <v>232</v>
      </c>
      <c r="CE63" s="4">
        <v>2</v>
      </c>
      <c r="CF63" s="4">
        <v>2</v>
      </c>
      <c r="CG63" s="4">
        <v>2</v>
      </c>
      <c r="CH63" s="4">
        <v>1</v>
      </c>
      <c r="CI63" s="4" t="s">
        <v>232</v>
      </c>
      <c r="CJ63" s="4">
        <v>1</v>
      </c>
      <c r="CK63" s="4">
        <v>4</v>
      </c>
      <c r="CL63" s="4">
        <v>2</v>
      </c>
      <c r="CM63" s="4">
        <v>2</v>
      </c>
      <c r="CN63" s="4">
        <v>3</v>
      </c>
      <c r="CO63" s="4">
        <v>1</v>
      </c>
      <c r="CP63" s="4" t="s">
        <v>232</v>
      </c>
      <c r="CQ63" s="4">
        <v>2</v>
      </c>
      <c r="CR63" s="4">
        <v>2</v>
      </c>
      <c r="CS63" s="4">
        <v>2</v>
      </c>
      <c r="CT63" s="4">
        <v>1</v>
      </c>
      <c r="CU63" s="4">
        <v>2</v>
      </c>
      <c r="CV63" s="4">
        <v>2</v>
      </c>
      <c r="CW63" s="4">
        <v>2</v>
      </c>
      <c r="CX63" s="4">
        <v>2</v>
      </c>
      <c r="CY63" s="4" t="s">
        <v>232</v>
      </c>
      <c r="CZ63" s="4">
        <v>3</v>
      </c>
      <c r="DA63" s="4" t="s">
        <v>232</v>
      </c>
      <c r="DB63" s="4">
        <v>1</v>
      </c>
      <c r="DC63" s="4">
        <v>4</v>
      </c>
      <c r="DD63" s="4">
        <v>2</v>
      </c>
      <c r="DE63" s="4" t="s">
        <v>232</v>
      </c>
      <c r="DF63" s="4">
        <v>2</v>
      </c>
      <c r="DG63" s="4">
        <v>1</v>
      </c>
      <c r="DH63" s="4">
        <v>2</v>
      </c>
      <c r="DI63" s="4" t="s">
        <v>232</v>
      </c>
      <c r="DJ63" s="4">
        <v>1</v>
      </c>
      <c r="DK63" s="4">
        <v>3</v>
      </c>
      <c r="DL63" s="4">
        <v>2</v>
      </c>
      <c r="DM63" s="4">
        <v>2</v>
      </c>
      <c r="DN63" s="4">
        <v>1</v>
      </c>
      <c r="DO63" s="4">
        <v>2</v>
      </c>
      <c r="DP63" s="4">
        <v>1</v>
      </c>
      <c r="DQ63" s="4">
        <v>1</v>
      </c>
      <c r="DR63" s="4">
        <v>2</v>
      </c>
      <c r="DS63" s="4">
        <v>2</v>
      </c>
      <c r="DT63" s="4">
        <v>3</v>
      </c>
      <c r="DU63" s="4" t="s">
        <v>232</v>
      </c>
      <c r="DV63" s="4">
        <v>2</v>
      </c>
      <c r="DW63" s="12">
        <v>2</v>
      </c>
      <c r="DX63" s="12">
        <v>1</v>
      </c>
      <c r="DY63" s="12">
        <v>2</v>
      </c>
      <c r="DZ63" s="12">
        <v>1</v>
      </c>
      <c r="EA63" s="12">
        <v>0</v>
      </c>
      <c r="EB63" s="12">
        <v>2</v>
      </c>
      <c r="EC63" s="12">
        <v>3</v>
      </c>
      <c r="ED63" s="12">
        <v>2</v>
      </c>
      <c r="EE63" s="12">
        <v>2</v>
      </c>
      <c r="EF63" s="12">
        <v>2</v>
      </c>
      <c r="EG63" s="12">
        <v>3</v>
      </c>
      <c r="EH63" s="12">
        <v>2</v>
      </c>
      <c r="EI63" s="12">
        <v>2</v>
      </c>
      <c r="EJ63" s="12">
        <v>2</v>
      </c>
      <c r="EK63" s="12" t="s">
        <v>232</v>
      </c>
      <c r="EL63" s="12">
        <v>2</v>
      </c>
      <c r="EM63" s="12" t="s">
        <v>232</v>
      </c>
      <c r="EN63" s="12">
        <v>2</v>
      </c>
      <c r="EO63" s="12" t="s">
        <v>232</v>
      </c>
      <c r="EP63" s="12" t="s">
        <v>232</v>
      </c>
      <c r="EQ63" s="12">
        <v>2</v>
      </c>
      <c r="ER63" s="12">
        <v>2</v>
      </c>
      <c r="ES63" s="12">
        <v>1</v>
      </c>
      <c r="ET63" s="12">
        <v>3</v>
      </c>
      <c r="EU63" s="12" t="s">
        <v>232</v>
      </c>
      <c r="EV63" s="12">
        <v>3</v>
      </c>
      <c r="EW63" s="12">
        <v>4</v>
      </c>
      <c r="EX63" s="12">
        <v>3</v>
      </c>
      <c r="EY63" s="12">
        <v>3</v>
      </c>
      <c r="EZ63" s="12">
        <v>2</v>
      </c>
      <c r="FA63" s="12">
        <v>3</v>
      </c>
      <c r="FB63" s="12">
        <v>2</v>
      </c>
      <c r="FC63" s="12">
        <v>2</v>
      </c>
      <c r="FD63" s="12">
        <v>2</v>
      </c>
      <c r="FE63" s="12">
        <v>1</v>
      </c>
      <c r="FF63" s="12">
        <v>2</v>
      </c>
      <c r="FG63" s="14">
        <f t="shared" si="96"/>
        <v>2</v>
      </c>
      <c r="FH63">
        <f t="shared" si="110"/>
        <v>36</v>
      </c>
      <c r="FI63">
        <f t="shared" si="111"/>
        <v>75</v>
      </c>
      <c r="FJ63">
        <f t="shared" si="112"/>
        <v>20</v>
      </c>
      <c r="FK63">
        <f t="shared" si="113"/>
        <v>9</v>
      </c>
      <c r="FL63">
        <f t="shared" si="114"/>
        <v>20</v>
      </c>
      <c r="FN63" s="20">
        <f t="shared" si="115"/>
        <v>0.22500000000000001</v>
      </c>
      <c r="FO63" s="20">
        <f t="shared" si="116"/>
        <v>0.46875</v>
      </c>
      <c r="FP63" s="20">
        <f t="shared" si="117"/>
        <v>0.125</v>
      </c>
      <c r="FQ63" s="20">
        <f t="shared" si="118"/>
        <v>5.6250000000000001E-2</v>
      </c>
      <c r="FR63" s="20">
        <f t="shared" si="119"/>
        <v>0.125</v>
      </c>
      <c r="FT63" s="20">
        <f t="shared" si="120"/>
        <v>0.69374999999999998</v>
      </c>
      <c r="FU63" s="20">
        <f t="shared" si="121"/>
        <v>0.18124999999999999</v>
      </c>
      <c r="FV63" s="20">
        <f t="shared" si="122"/>
        <v>0.125</v>
      </c>
    </row>
    <row r="64" spans="1:178" ht="15" thickBot="1" x14ac:dyDescent="0.4">
      <c r="A64" s="1" t="s">
        <v>52</v>
      </c>
      <c r="B64" s="4">
        <v>3</v>
      </c>
      <c r="C64" s="4">
        <v>2</v>
      </c>
      <c r="D64" s="4">
        <v>2</v>
      </c>
      <c r="E64" s="4">
        <v>2</v>
      </c>
      <c r="F64" s="4">
        <v>2</v>
      </c>
      <c r="G64" s="4">
        <v>1</v>
      </c>
      <c r="H64" s="4" t="s">
        <v>232</v>
      </c>
      <c r="I64" s="4">
        <v>1</v>
      </c>
      <c r="J64" s="4">
        <v>1</v>
      </c>
      <c r="K64" s="4">
        <v>1</v>
      </c>
      <c r="L64" s="4">
        <v>2</v>
      </c>
      <c r="M64" s="4" t="s">
        <v>232</v>
      </c>
      <c r="N64" s="4">
        <v>2</v>
      </c>
      <c r="O64" s="4">
        <v>2</v>
      </c>
      <c r="P64" s="4">
        <v>1</v>
      </c>
      <c r="Q64" s="4">
        <v>1</v>
      </c>
      <c r="R64" s="4">
        <v>3</v>
      </c>
      <c r="S64" s="4">
        <v>3</v>
      </c>
      <c r="T64" s="4">
        <v>2</v>
      </c>
      <c r="U64" s="4">
        <v>1</v>
      </c>
      <c r="V64" s="4">
        <v>4</v>
      </c>
      <c r="W64" s="4">
        <v>2</v>
      </c>
      <c r="X64" s="4">
        <v>1</v>
      </c>
      <c r="Y64" s="4">
        <v>4</v>
      </c>
      <c r="Z64" s="4">
        <v>1</v>
      </c>
      <c r="AA64" s="4">
        <v>2</v>
      </c>
      <c r="AB64" s="4">
        <v>2</v>
      </c>
      <c r="AC64" s="4" t="s">
        <v>232</v>
      </c>
      <c r="AD64" s="4">
        <v>2</v>
      </c>
      <c r="AE64" s="4">
        <v>1</v>
      </c>
      <c r="AF64" s="4">
        <v>2</v>
      </c>
      <c r="AG64" s="4">
        <v>2</v>
      </c>
      <c r="AH64" s="4">
        <v>1</v>
      </c>
      <c r="AI64" s="4">
        <v>2</v>
      </c>
      <c r="AJ64" s="4">
        <v>1</v>
      </c>
      <c r="AK64" s="4">
        <v>3</v>
      </c>
      <c r="AL64" s="4">
        <v>4</v>
      </c>
      <c r="AM64" s="4">
        <v>2</v>
      </c>
      <c r="AN64" s="4">
        <v>3</v>
      </c>
      <c r="AO64" s="4">
        <v>3</v>
      </c>
      <c r="AP64" s="4">
        <v>2</v>
      </c>
      <c r="AQ64" s="4">
        <v>2</v>
      </c>
      <c r="AR64" s="4">
        <v>1</v>
      </c>
      <c r="AS64" s="4">
        <v>2</v>
      </c>
      <c r="AT64" s="4">
        <v>2</v>
      </c>
      <c r="AU64" s="4">
        <v>1</v>
      </c>
      <c r="AV64" s="4">
        <v>2</v>
      </c>
      <c r="AW64" s="4">
        <v>1</v>
      </c>
      <c r="AX64" s="4">
        <v>2</v>
      </c>
      <c r="AY64" s="4">
        <v>1</v>
      </c>
      <c r="AZ64" s="4">
        <v>1</v>
      </c>
      <c r="BA64" s="4">
        <v>4</v>
      </c>
      <c r="BB64" s="4">
        <v>2</v>
      </c>
      <c r="BC64" s="4">
        <v>2</v>
      </c>
      <c r="BD64" s="4">
        <v>2</v>
      </c>
      <c r="BE64" s="4">
        <v>2</v>
      </c>
      <c r="BF64" s="4" t="s">
        <v>232</v>
      </c>
      <c r="BG64" s="4" t="s">
        <v>232</v>
      </c>
      <c r="BH64" s="4">
        <v>2</v>
      </c>
      <c r="BI64" s="4">
        <v>1</v>
      </c>
      <c r="BJ64" s="4">
        <v>1</v>
      </c>
      <c r="BK64" s="4">
        <v>3</v>
      </c>
      <c r="BL64" s="4">
        <v>2</v>
      </c>
      <c r="BM64" s="4">
        <v>2</v>
      </c>
      <c r="BN64" s="4">
        <v>2</v>
      </c>
      <c r="BO64" s="4">
        <v>1</v>
      </c>
      <c r="BP64" s="4">
        <v>2</v>
      </c>
      <c r="BQ64" s="4">
        <v>1</v>
      </c>
      <c r="BR64" s="4">
        <v>2</v>
      </c>
      <c r="BS64" s="4">
        <v>1</v>
      </c>
      <c r="BT64" s="4">
        <v>3</v>
      </c>
      <c r="BU64" s="4">
        <v>2</v>
      </c>
      <c r="BV64" s="4">
        <v>1</v>
      </c>
      <c r="BW64" s="4">
        <v>3</v>
      </c>
      <c r="BX64" s="4">
        <v>2</v>
      </c>
      <c r="BY64" s="4">
        <v>2</v>
      </c>
      <c r="BZ64" s="4" t="s">
        <v>232</v>
      </c>
      <c r="CA64" s="4">
        <v>2</v>
      </c>
      <c r="CB64" s="4">
        <v>3</v>
      </c>
      <c r="CC64" s="4">
        <v>1</v>
      </c>
      <c r="CD64" s="4" t="s">
        <v>232</v>
      </c>
      <c r="CE64" s="4">
        <v>2</v>
      </c>
      <c r="CF64" s="4">
        <v>2</v>
      </c>
      <c r="CG64" s="4">
        <v>2</v>
      </c>
      <c r="CH64" s="4">
        <v>1</v>
      </c>
      <c r="CI64" s="4">
        <v>2</v>
      </c>
      <c r="CJ64" s="4">
        <v>1</v>
      </c>
      <c r="CK64" s="4">
        <v>2</v>
      </c>
      <c r="CL64" s="4">
        <v>2</v>
      </c>
      <c r="CM64" s="4">
        <v>3</v>
      </c>
      <c r="CN64" s="4">
        <v>3</v>
      </c>
      <c r="CO64" s="4">
        <v>1</v>
      </c>
      <c r="CP64" s="4" t="s">
        <v>232</v>
      </c>
      <c r="CQ64" s="4">
        <v>1</v>
      </c>
      <c r="CR64" s="4">
        <v>1</v>
      </c>
      <c r="CS64" s="4">
        <v>2</v>
      </c>
      <c r="CT64" s="4">
        <v>1</v>
      </c>
      <c r="CU64" s="4">
        <v>2</v>
      </c>
      <c r="CV64" s="4">
        <v>2</v>
      </c>
      <c r="CW64" s="4">
        <v>2</v>
      </c>
      <c r="CX64" s="4">
        <v>2</v>
      </c>
      <c r="CY64" s="4" t="s">
        <v>232</v>
      </c>
      <c r="CZ64" s="4">
        <v>2</v>
      </c>
      <c r="DA64" s="4">
        <v>3</v>
      </c>
      <c r="DB64" s="4">
        <v>1</v>
      </c>
      <c r="DC64" s="4">
        <v>3</v>
      </c>
      <c r="DD64" s="4">
        <v>3</v>
      </c>
      <c r="DE64" s="4" t="s">
        <v>232</v>
      </c>
      <c r="DF64" s="4">
        <v>2</v>
      </c>
      <c r="DG64" s="4"/>
      <c r="DH64" s="4">
        <v>2</v>
      </c>
      <c r="DI64" s="4" t="s">
        <v>232</v>
      </c>
      <c r="DJ64" s="4">
        <v>1</v>
      </c>
      <c r="DK64" s="4">
        <v>3</v>
      </c>
      <c r="DL64" s="4">
        <v>1</v>
      </c>
      <c r="DM64" s="4">
        <v>2</v>
      </c>
      <c r="DN64" s="4">
        <v>2</v>
      </c>
      <c r="DO64" s="4">
        <v>2</v>
      </c>
      <c r="DP64" s="4">
        <v>1</v>
      </c>
      <c r="DQ64" s="4">
        <v>1</v>
      </c>
      <c r="DR64" s="4">
        <v>2</v>
      </c>
      <c r="DS64" s="4">
        <v>3</v>
      </c>
      <c r="DT64" s="4"/>
      <c r="DU64" s="4">
        <v>2</v>
      </c>
      <c r="DV64" s="4">
        <v>1</v>
      </c>
      <c r="DW64" s="12">
        <v>1</v>
      </c>
      <c r="DX64" s="12">
        <v>1</v>
      </c>
      <c r="DY64" s="12">
        <v>2</v>
      </c>
      <c r="DZ64" s="12">
        <v>1</v>
      </c>
      <c r="EA64" s="12">
        <v>2</v>
      </c>
      <c r="EB64" s="12">
        <v>2</v>
      </c>
      <c r="EC64" s="12">
        <v>3</v>
      </c>
      <c r="ED64" s="12">
        <v>3</v>
      </c>
      <c r="EE64" s="12">
        <v>2</v>
      </c>
      <c r="EF64" s="12">
        <v>2</v>
      </c>
      <c r="EG64" s="12">
        <v>2</v>
      </c>
      <c r="EH64" s="12">
        <v>2</v>
      </c>
      <c r="EI64" s="12">
        <v>2</v>
      </c>
      <c r="EJ64" s="12">
        <v>2</v>
      </c>
      <c r="EK64" s="12" t="s">
        <v>232</v>
      </c>
      <c r="EL64" s="12">
        <v>1</v>
      </c>
      <c r="EM64" s="12">
        <v>2</v>
      </c>
      <c r="EN64" s="12">
        <v>1</v>
      </c>
      <c r="EO64" s="12">
        <v>2</v>
      </c>
      <c r="EP64" s="12">
        <v>2</v>
      </c>
      <c r="EQ64" s="12">
        <v>2</v>
      </c>
      <c r="ER64" s="12">
        <v>3</v>
      </c>
      <c r="ES64" s="12">
        <v>1</v>
      </c>
      <c r="ET64" s="12">
        <v>3</v>
      </c>
      <c r="EU64" s="12">
        <v>2</v>
      </c>
      <c r="EV64" s="12">
        <v>3</v>
      </c>
      <c r="EW64" s="12">
        <v>4</v>
      </c>
      <c r="EX64" s="12">
        <v>2</v>
      </c>
      <c r="EY64" s="12">
        <v>3</v>
      </c>
      <c r="EZ64" s="12">
        <v>2</v>
      </c>
      <c r="FA64" s="12">
        <v>2</v>
      </c>
      <c r="FB64" s="12">
        <v>3</v>
      </c>
      <c r="FC64" s="12">
        <v>2</v>
      </c>
      <c r="FD64" s="12">
        <v>2</v>
      </c>
      <c r="FE64" s="12">
        <v>1</v>
      </c>
      <c r="FF64" s="12" t="s">
        <v>232</v>
      </c>
      <c r="FG64" s="14">
        <f t="shared" si="96"/>
        <v>1.9383561643835616</v>
      </c>
      <c r="FH64">
        <f t="shared" si="110"/>
        <v>43</v>
      </c>
      <c r="FI64">
        <f t="shared" si="111"/>
        <v>74</v>
      </c>
      <c r="FJ64">
        <f t="shared" si="112"/>
        <v>24</v>
      </c>
      <c r="FK64">
        <f t="shared" si="113"/>
        <v>5</v>
      </c>
      <c r="FL64">
        <f t="shared" si="114"/>
        <v>13</v>
      </c>
      <c r="FN64" s="20">
        <f t="shared" si="115"/>
        <v>0.27044025157232704</v>
      </c>
      <c r="FO64" s="20">
        <f t="shared" si="116"/>
        <v>0.46540880503144655</v>
      </c>
      <c r="FP64" s="20">
        <f t="shared" si="117"/>
        <v>0.15094339622641509</v>
      </c>
      <c r="FQ64" s="20">
        <f t="shared" si="118"/>
        <v>3.1446540880503145E-2</v>
      </c>
      <c r="FR64" s="20">
        <f t="shared" si="119"/>
        <v>8.1761006289308172E-2</v>
      </c>
      <c r="FT64" s="20">
        <f t="shared" si="120"/>
        <v>0.73584905660377353</v>
      </c>
      <c r="FU64" s="20">
        <f t="shared" si="121"/>
        <v>0.18238993710691823</v>
      </c>
      <c r="FV64" s="20">
        <f t="shared" si="122"/>
        <v>8.1761006289308172E-2</v>
      </c>
    </row>
    <row r="65" spans="1:178" ht="15" thickBot="1" x14ac:dyDescent="0.4">
      <c r="A65" s="1" t="s">
        <v>53</v>
      </c>
      <c r="B65" s="4">
        <v>3</v>
      </c>
      <c r="C65" s="4">
        <v>1</v>
      </c>
      <c r="D65" s="4" t="s">
        <v>232</v>
      </c>
      <c r="E65" s="4">
        <v>1</v>
      </c>
      <c r="F65" s="4">
        <v>2</v>
      </c>
      <c r="G65" s="4">
        <v>2</v>
      </c>
      <c r="H65" s="4" t="s">
        <v>232</v>
      </c>
      <c r="I65" s="4">
        <v>2</v>
      </c>
      <c r="J65" s="4">
        <v>1</v>
      </c>
      <c r="K65" s="4">
        <v>1</v>
      </c>
      <c r="L65" s="4">
        <v>1</v>
      </c>
      <c r="M65" s="4" t="s">
        <v>232</v>
      </c>
      <c r="N65" s="4">
        <v>2</v>
      </c>
      <c r="O65" s="4"/>
      <c r="P65" s="4">
        <v>2</v>
      </c>
      <c r="Q65" s="4" t="s">
        <v>232</v>
      </c>
      <c r="R65" s="4">
        <v>2</v>
      </c>
      <c r="S65" s="4">
        <v>2</v>
      </c>
      <c r="T65" s="4">
        <v>2</v>
      </c>
      <c r="U65" s="4">
        <v>1</v>
      </c>
      <c r="V65" s="4">
        <v>2</v>
      </c>
      <c r="W65" s="4" t="s">
        <v>232</v>
      </c>
      <c r="X65" s="4">
        <v>1</v>
      </c>
      <c r="Y65" s="4">
        <v>4</v>
      </c>
      <c r="Z65" s="4">
        <v>1</v>
      </c>
      <c r="AA65" s="4">
        <v>3</v>
      </c>
      <c r="AB65" s="4">
        <v>4</v>
      </c>
      <c r="AC65" s="4">
        <v>2</v>
      </c>
      <c r="AD65" s="4">
        <v>3</v>
      </c>
      <c r="AE65" s="4">
        <v>2</v>
      </c>
      <c r="AF65" s="4">
        <v>1</v>
      </c>
      <c r="AG65" s="4" t="s">
        <v>232</v>
      </c>
      <c r="AH65" s="4">
        <v>1</v>
      </c>
      <c r="AI65" s="4">
        <v>2</v>
      </c>
      <c r="AJ65" s="4">
        <v>1</v>
      </c>
      <c r="AK65" s="4">
        <v>3</v>
      </c>
      <c r="AL65" s="4">
        <v>4</v>
      </c>
      <c r="AM65" s="4">
        <v>2</v>
      </c>
      <c r="AN65" s="4">
        <v>2</v>
      </c>
      <c r="AO65" s="4">
        <v>2</v>
      </c>
      <c r="AP65" s="4">
        <v>2</v>
      </c>
      <c r="AQ65" s="4">
        <v>2</v>
      </c>
      <c r="AR65" s="4">
        <v>1</v>
      </c>
      <c r="AS65" s="4">
        <v>2</v>
      </c>
      <c r="AT65" s="4">
        <v>1</v>
      </c>
      <c r="AU65" s="4">
        <v>1</v>
      </c>
      <c r="AV65" s="4">
        <v>1</v>
      </c>
      <c r="AW65" s="4">
        <v>1</v>
      </c>
      <c r="AX65" s="4">
        <v>2</v>
      </c>
      <c r="AY65" s="4">
        <v>1</v>
      </c>
      <c r="AZ65" s="4">
        <v>1</v>
      </c>
      <c r="BA65" s="4">
        <v>4</v>
      </c>
      <c r="BB65" s="4">
        <v>2</v>
      </c>
      <c r="BC65" s="4">
        <v>2</v>
      </c>
      <c r="BD65" s="4">
        <v>1</v>
      </c>
      <c r="BE65" s="4">
        <v>2</v>
      </c>
      <c r="BF65" s="4">
        <v>2</v>
      </c>
      <c r="BG65" s="4">
        <v>2</v>
      </c>
      <c r="BH65" s="4">
        <v>1</v>
      </c>
      <c r="BI65" s="4">
        <v>1</v>
      </c>
      <c r="BJ65" s="4">
        <v>1</v>
      </c>
      <c r="BK65" s="4">
        <v>2</v>
      </c>
      <c r="BL65" s="4">
        <v>3</v>
      </c>
      <c r="BM65" s="4">
        <v>2</v>
      </c>
      <c r="BN65" s="4">
        <v>2</v>
      </c>
      <c r="BO65" s="4">
        <v>1</v>
      </c>
      <c r="BP65" s="4">
        <v>2</v>
      </c>
      <c r="BQ65" s="4">
        <v>1</v>
      </c>
      <c r="BR65" s="4">
        <v>2</v>
      </c>
      <c r="BS65" s="4" t="s">
        <v>232</v>
      </c>
      <c r="BT65" s="4">
        <v>1</v>
      </c>
      <c r="BU65" s="4">
        <v>2</v>
      </c>
      <c r="BV65" s="4">
        <v>1</v>
      </c>
      <c r="BW65" s="4">
        <v>3</v>
      </c>
      <c r="BX65" s="4">
        <v>2</v>
      </c>
      <c r="BY65" s="4">
        <v>2</v>
      </c>
      <c r="BZ65" s="4">
        <v>2</v>
      </c>
      <c r="CA65" s="4">
        <v>1</v>
      </c>
      <c r="CB65" s="4">
        <v>2</v>
      </c>
      <c r="CC65" s="4">
        <v>1</v>
      </c>
      <c r="CD65" s="4">
        <v>2</v>
      </c>
      <c r="CE65" s="4">
        <v>2</v>
      </c>
      <c r="CF65" s="4">
        <v>1</v>
      </c>
      <c r="CG65" s="4">
        <v>2</v>
      </c>
      <c r="CH65" s="4">
        <v>2</v>
      </c>
      <c r="CI65" s="4" t="s">
        <v>232</v>
      </c>
      <c r="CJ65" s="4">
        <v>1</v>
      </c>
      <c r="CK65" s="4">
        <v>3</v>
      </c>
      <c r="CL65" s="4">
        <v>1</v>
      </c>
      <c r="CM65" s="4">
        <v>3</v>
      </c>
      <c r="CN65" s="4">
        <v>4</v>
      </c>
      <c r="CO65" s="4">
        <v>1</v>
      </c>
      <c r="CP65" s="4" t="s">
        <v>232</v>
      </c>
      <c r="CQ65" s="4">
        <v>2</v>
      </c>
      <c r="CR65" s="4">
        <v>1</v>
      </c>
      <c r="CS65" s="4">
        <v>1</v>
      </c>
      <c r="CT65" s="4">
        <v>2</v>
      </c>
      <c r="CU65" s="4">
        <v>2</v>
      </c>
      <c r="CV65" s="4">
        <v>1</v>
      </c>
      <c r="CW65" s="4">
        <v>1</v>
      </c>
      <c r="CX65" s="4" t="s">
        <v>232</v>
      </c>
      <c r="CY65" s="4" t="s">
        <v>232</v>
      </c>
      <c r="CZ65" s="4">
        <v>2</v>
      </c>
      <c r="DA65" s="4">
        <v>1</v>
      </c>
      <c r="DB65" s="4">
        <v>1</v>
      </c>
      <c r="DC65" s="4">
        <v>3</v>
      </c>
      <c r="DD65" s="4">
        <v>2</v>
      </c>
      <c r="DE65" s="4" t="s">
        <v>232</v>
      </c>
      <c r="DF65" s="4" t="s">
        <v>232</v>
      </c>
      <c r="DG65" s="4"/>
      <c r="DH65" s="4">
        <v>2</v>
      </c>
      <c r="DI65" s="4" t="s">
        <v>232</v>
      </c>
      <c r="DJ65" s="4">
        <v>1</v>
      </c>
      <c r="DK65" s="4">
        <v>3</v>
      </c>
      <c r="DL65" s="4">
        <v>2</v>
      </c>
      <c r="DM65" s="4">
        <v>3</v>
      </c>
      <c r="DN65" s="4">
        <v>1</v>
      </c>
      <c r="DO65" s="4">
        <v>1</v>
      </c>
      <c r="DP65" s="4">
        <v>1</v>
      </c>
      <c r="DQ65" s="4">
        <v>1</v>
      </c>
      <c r="DR65" s="4">
        <v>2</v>
      </c>
      <c r="DS65" s="4">
        <v>3</v>
      </c>
      <c r="DT65" s="4">
        <v>3</v>
      </c>
      <c r="DU65" s="4">
        <v>1</v>
      </c>
      <c r="DV65" s="4">
        <v>1</v>
      </c>
      <c r="DW65" s="12">
        <v>1</v>
      </c>
      <c r="DX65" s="12">
        <v>1</v>
      </c>
      <c r="DY65" s="12">
        <v>2</v>
      </c>
      <c r="DZ65" s="12">
        <v>1</v>
      </c>
      <c r="EA65" s="12">
        <v>2</v>
      </c>
      <c r="EB65" s="12">
        <v>2</v>
      </c>
      <c r="EC65" s="12">
        <v>2</v>
      </c>
      <c r="ED65" s="12">
        <v>2</v>
      </c>
      <c r="EE65" s="12">
        <v>2</v>
      </c>
      <c r="EF65" s="12">
        <v>2</v>
      </c>
      <c r="EG65" s="12">
        <v>2</v>
      </c>
      <c r="EH65" s="12">
        <v>2</v>
      </c>
      <c r="EI65" s="12" t="s">
        <v>232</v>
      </c>
      <c r="EJ65" s="12">
        <v>2</v>
      </c>
      <c r="EK65" s="12" t="s">
        <v>232</v>
      </c>
      <c r="EL65" s="12">
        <v>1</v>
      </c>
      <c r="EM65" s="12">
        <v>3</v>
      </c>
      <c r="EN65" s="12">
        <v>2</v>
      </c>
      <c r="EO65" s="12">
        <v>3</v>
      </c>
      <c r="EP65" s="12">
        <v>3</v>
      </c>
      <c r="EQ65" s="12">
        <v>2</v>
      </c>
      <c r="ER65" s="12" t="s">
        <v>232</v>
      </c>
      <c r="ES65" s="12">
        <v>1</v>
      </c>
      <c r="ET65" s="12">
        <v>2</v>
      </c>
      <c r="EU65" s="12">
        <v>1</v>
      </c>
      <c r="EV65" s="12">
        <v>2</v>
      </c>
      <c r="EW65" s="12">
        <v>4</v>
      </c>
      <c r="EX65" s="12">
        <v>2</v>
      </c>
      <c r="EY65" s="12">
        <v>2</v>
      </c>
      <c r="EZ65" s="12">
        <v>2</v>
      </c>
      <c r="FA65" s="12">
        <v>2</v>
      </c>
      <c r="FB65" s="12">
        <v>3</v>
      </c>
      <c r="FC65" s="12">
        <v>4</v>
      </c>
      <c r="FD65" s="12">
        <v>1</v>
      </c>
      <c r="FE65" s="12">
        <v>1</v>
      </c>
      <c r="FF65" s="12">
        <v>2</v>
      </c>
      <c r="FG65" s="14">
        <f t="shared" si="96"/>
        <v>1.8450704225352113</v>
      </c>
      <c r="FH65">
        <f t="shared" si="110"/>
        <v>53</v>
      </c>
      <c r="FI65">
        <f t="shared" si="111"/>
        <v>65</v>
      </c>
      <c r="FJ65">
        <f t="shared" si="112"/>
        <v>17</v>
      </c>
      <c r="FK65">
        <f t="shared" si="113"/>
        <v>7</v>
      </c>
      <c r="FL65">
        <f t="shared" si="114"/>
        <v>17</v>
      </c>
      <c r="FN65" s="20">
        <f t="shared" si="115"/>
        <v>0.33333333333333331</v>
      </c>
      <c r="FO65" s="20">
        <f t="shared" si="116"/>
        <v>0.4088050314465409</v>
      </c>
      <c r="FP65" s="20">
        <f t="shared" si="117"/>
        <v>0.1069182389937107</v>
      </c>
      <c r="FQ65" s="20">
        <f t="shared" si="118"/>
        <v>4.40251572327044E-2</v>
      </c>
      <c r="FR65" s="20">
        <f t="shared" si="119"/>
        <v>0.1069182389937107</v>
      </c>
      <c r="FT65" s="20">
        <f t="shared" si="120"/>
        <v>0.74213836477987416</v>
      </c>
      <c r="FU65" s="20">
        <f t="shared" si="121"/>
        <v>0.15094339622641509</v>
      </c>
      <c r="FV65" s="20">
        <f t="shared" si="122"/>
        <v>0.1069182389937107</v>
      </c>
    </row>
    <row r="66" spans="1:178" ht="15" thickBot="1" x14ac:dyDescent="0.4">
      <c r="A66" s="1" t="s">
        <v>54</v>
      </c>
      <c r="B66" s="4">
        <v>4</v>
      </c>
      <c r="C66" s="4">
        <v>3</v>
      </c>
      <c r="D66" s="4">
        <v>4</v>
      </c>
      <c r="E66" s="4">
        <v>1</v>
      </c>
      <c r="F66" s="4">
        <v>2</v>
      </c>
      <c r="G66" s="4">
        <v>1</v>
      </c>
      <c r="H66" s="4">
        <v>2</v>
      </c>
      <c r="I66" s="4">
        <v>1</v>
      </c>
      <c r="J66" s="4">
        <v>2</v>
      </c>
      <c r="K66" s="4">
        <v>1</v>
      </c>
      <c r="L66" s="4">
        <v>4</v>
      </c>
      <c r="M66" s="4" t="s">
        <v>232</v>
      </c>
      <c r="N66" s="4" t="s">
        <v>232</v>
      </c>
      <c r="O66" s="4" t="s">
        <v>232</v>
      </c>
      <c r="P66" s="4">
        <v>1</v>
      </c>
      <c r="Q66" s="4">
        <v>2</v>
      </c>
      <c r="R66" s="4">
        <v>1</v>
      </c>
      <c r="S66" s="4">
        <v>3</v>
      </c>
      <c r="T66" s="4">
        <v>2</v>
      </c>
      <c r="U66" s="4">
        <v>1</v>
      </c>
      <c r="V66" s="4">
        <v>2</v>
      </c>
      <c r="W66" s="4">
        <v>3</v>
      </c>
      <c r="X66" s="4">
        <v>1</v>
      </c>
      <c r="Y66" s="4">
        <v>4</v>
      </c>
      <c r="Z66" s="4">
        <v>2</v>
      </c>
      <c r="AA66" s="4">
        <v>2</v>
      </c>
      <c r="AB66" s="4">
        <v>2</v>
      </c>
      <c r="AC66" s="4" t="s">
        <v>232</v>
      </c>
      <c r="AD66" s="4">
        <v>2</v>
      </c>
      <c r="AE66" s="4">
        <v>4</v>
      </c>
      <c r="AF66" s="4">
        <v>3</v>
      </c>
      <c r="AG66" s="4">
        <v>3</v>
      </c>
      <c r="AH66" s="4">
        <v>1</v>
      </c>
      <c r="AI66" s="4">
        <v>2</v>
      </c>
      <c r="AJ66" s="4">
        <v>1</v>
      </c>
      <c r="AK66" s="4">
        <v>2</v>
      </c>
      <c r="AL66" s="4">
        <v>4</v>
      </c>
      <c r="AM66" s="4">
        <v>2</v>
      </c>
      <c r="AN66" s="4">
        <v>1</v>
      </c>
      <c r="AO66" s="4">
        <v>2</v>
      </c>
      <c r="AP66" s="4">
        <v>1</v>
      </c>
      <c r="AQ66" s="4">
        <v>1</v>
      </c>
      <c r="AR66" s="4">
        <v>1</v>
      </c>
      <c r="AS66" s="4">
        <v>1</v>
      </c>
      <c r="AT66" s="4">
        <v>1</v>
      </c>
      <c r="AU66" s="4">
        <v>1</v>
      </c>
      <c r="AV66" s="4" t="s">
        <v>232</v>
      </c>
      <c r="AW66" s="4">
        <v>1</v>
      </c>
      <c r="AX66" s="4">
        <v>1</v>
      </c>
      <c r="AY66" s="4">
        <v>3</v>
      </c>
      <c r="AZ66" s="4">
        <v>1</v>
      </c>
      <c r="BA66" s="4" t="s">
        <v>232</v>
      </c>
      <c r="BB66" s="4">
        <v>2</v>
      </c>
      <c r="BC66" s="4">
        <v>1</v>
      </c>
      <c r="BD66" s="4" t="s">
        <v>232</v>
      </c>
      <c r="BE66" s="4">
        <v>1</v>
      </c>
      <c r="BF66" s="4">
        <v>2</v>
      </c>
      <c r="BG66" s="4">
        <v>2</v>
      </c>
      <c r="BH66" s="4">
        <v>1</v>
      </c>
      <c r="BI66" s="4">
        <v>1</v>
      </c>
      <c r="BJ66" s="4">
        <v>1</v>
      </c>
      <c r="BK66" s="4">
        <v>2</v>
      </c>
      <c r="BL66" s="4">
        <v>2</v>
      </c>
      <c r="BM66" s="4">
        <v>2</v>
      </c>
      <c r="BN66" s="4">
        <v>3</v>
      </c>
      <c r="BO66" s="4">
        <v>1</v>
      </c>
      <c r="BP66" s="4">
        <v>2</v>
      </c>
      <c r="BQ66" s="4">
        <v>1</v>
      </c>
      <c r="BR66" s="4">
        <v>1</v>
      </c>
      <c r="BS66" s="4">
        <v>2</v>
      </c>
      <c r="BT66" s="4">
        <v>1</v>
      </c>
      <c r="BU66" s="4">
        <v>1</v>
      </c>
      <c r="BV66" s="4">
        <v>1</v>
      </c>
      <c r="BW66" s="4">
        <v>3</v>
      </c>
      <c r="BX66" s="4">
        <v>3</v>
      </c>
      <c r="BY66" s="4">
        <v>1</v>
      </c>
      <c r="BZ66" s="4">
        <v>2</v>
      </c>
      <c r="CA66" s="4">
        <v>1</v>
      </c>
      <c r="CB66" s="4">
        <v>4</v>
      </c>
      <c r="CC66" s="4">
        <v>1</v>
      </c>
      <c r="CD66" s="4" t="s">
        <v>232</v>
      </c>
      <c r="CE66" s="4">
        <v>3</v>
      </c>
      <c r="CF66" s="4">
        <v>2</v>
      </c>
      <c r="CG66" s="4">
        <v>2</v>
      </c>
      <c r="CH66" s="4" t="s">
        <v>232</v>
      </c>
      <c r="CI66" s="4">
        <v>1</v>
      </c>
      <c r="CJ66" s="4">
        <v>1</v>
      </c>
      <c r="CK66" s="4">
        <v>2</v>
      </c>
      <c r="CL66" s="4">
        <v>2</v>
      </c>
      <c r="CM66" s="4">
        <v>1</v>
      </c>
      <c r="CN66" s="4">
        <v>2</v>
      </c>
      <c r="CO66" s="4">
        <v>1</v>
      </c>
      <c r="CP66" s="4" t="s">
        <v>232</v>
      </c>
      <c r="CQ66" s="4">
        <v>1</v>
      </c>
      <c r="CR66" s="4">
        <v>1</v>
      </c>
      <c r="CS66" s="4">
        <v>1</v>
      </c>
      <c r="CT66" s="4">
        <v>1</v>
      </c>
      <c r="CU66" s="4">
        <v>2</v>
      </c>
      <c r="CV66" s="4">
        <v>1</v>
      </c>
      <c r="CW66" s="4">
        <v>1</v>
      </c>
      <c r="CX66" s="4">
        <v>1</v>
      </c>
      <c r="CY66" s="4" t="s">
        <v>232</v>
      </c>
      <c r="CZ66" s="4">
        <v>2</v>
      </c>
      <c r="DA66" s="4">
        <v>1</v>
      </c>
      <c r="DB66" s="4">
        <v>1</v>
      </c>
      <c r="DC66" s="4">
        <v>4</v>
      </c>
      <c r="DD66" s="4">
        <v>2</v>
      </c>
      <c r="DE66" s="4" t="s">
        <v>232</v>
      </c>
      <c r="DF66" s="4">
        <v>1</v>
      </c>
      <c r="DG66" s="4"/>
      <c r="DH66" s="4">
        <v>2</v>
      </c>
      <c r="DI66" s="4" t="s">
        <v>232</v>
      </c>
      <c r="DJ66" s="4">
        <v>2</v>
      </c>
      <c r="DK66" s="4">
        <v>1</v>
      </c>
      <c r="DL66" s="4">
        <v>3</v>
      </c>
      <c r="DM66" s="4">
        <v>1</v>
      </c>
      <c r="DN66" s="4">
        <v>1</v>
      </c>
      <c r="DO66" s="4">
        <v>2</v>
      </c>
      <c r="DP66" s="4">
        <v>1</v>
      </c>
      <c r="DQ66" s="4">
        <v>1</v>
      </c>
      <c r="DR66" s="4">
        <v>1</v>
      </c>
      <c r="DS66" s="4">
        <v>3</v>
      </c>
      <c r="DT66" s="4">
        <v>2</v>
      </c>
      <c r="DU66" s="4">
        <v>1</v>
      </c>
      <c r="DV66" s="4">
        <v>3</v>
      </c>
      <c r="DW66" s="12">
        <v>3</v>
      </c>
      <c r="DX66" s="12">
        <v>1</v>
      </c>
      <c r="DY66" s="12">
        <v>1</v>
      </c>
      <c r="DZ66" s="12">
        <v>1</v>
      </c>
      <c r="EA66" s="12">
        <v>3</v>
      </c>
      <c r="EB66" s="12">
        <v>2</v>
      </c>
      <c r="EC66" s="12">
        <v>2</v>
      </c>
      <c r="ED66" s="12">
        <v>2</v>
      </c>
      <c r="EE66" s="12">
        <v>2</v>
      </c>
      <c r="EF66" s="12">
        <v>2</v>
      </c>
      <c r="EG66" s="12">
        <v>2</v>
      </c>
      <c r="EH66" s="12">
        <v>2</v>
      </c>
      <c r="EI66" s="12">
        <v>2</v>
      </c>
      <c r="EJ66" s="12">
        <v>3</v>
      </c>
      <c r="EK66" s="12">
        <v>1</v>
      </c>
      <c r="EL66" s="12">
        <v>1</v>
      </c>
      <c r="EM66" s="12">
        <v>1</v>
      </c>
      <c r="EN66" s="12">
        <v>3</v>
      </c>
      <c r="EO66" s="12">
        <v>3</v>
      </c>
      <c r="EP66" s="12">
        <v>3</v>
      </c>
      <c r="EQ66" s="12">
        <v>1</v>
      </c>
      <c r="ER66" s="12">
        <v>1</v>
      </c>
      <c r="ES66" s="12">
        <v>1</v>
      </c>
      <c r="ET66" s="12">
        <v>2</v>
      </c>
      <c r="EU66" s="12">
        <v>1</v>
      </c>
      <c r="EV66" s="12">
        <v>2</v>
      </c>
      <c r="EW66" s="12">
        <v>2</v>
      </c>
      <c r="EX66" s="12">
        <v>2</v>
      </c>
      <c r="EY66" s="12">
        <v>1</v>
      </c>
      <c r="EZ66" s="12">
        <v>1</v>
      </c>
      <c r="FA66" s="12">
        <v>1</v>
      </c>
      <c r="FB66" s="12">
        <v>2</v>
      </c>
      <c r="FC66" s="12">
        <v>1</v>
      </c>
      <c r="FD66" s="12">
        <v>2</v>
      </c>
      <c r="FE66" s="12">
        <v>1</v>
      </c>
      <c r="FF66" s="12" t="s">
        <v>232</v>
      </c>
      <c r="FG66" s="14">
        <f t="shared" si="96"/>
        <v>1.7602739726027397</v>
      </c>
      <c r="FH66">
        <f t="shared" si="110"/>
        <v>70</v>
      </c>
      <c r="FI66">
        <f t="shared" si="111"/>
        <v>49</v>
      </c>
      <c r="FJ66">
        <f t="shared" si="112"/>
        <v>19</v>
      </c>
      <c r="FK66">
        <f t="shared" si="113"/>
        <v>8</v>
      </c>
      <c r="FL66">
        <f t="shared" si="114"/>
        <v>14</v>
      </c>
      <c r="FN66" s="20">
        <f t="shared" si="115"/>
        <v>0.4375</v>
      </c>
      <c r="FO66" s="20">
        <f t="shared" si="116"/>
        <v>0.30625000000000002</v>
      </c>
      <c r="FP66" s="20">
        <f t="shared" si="117"/>
        <v>0.11874999999999999</v>
      </c>
      <c r="FQ66" s="20">
        <f t="shared" si="118"/>
        <v>0.05</v>
      </c>
      <c r="FR66" s="20">
        <f t="shared" si="119"/>
        <v>8.7499999999999994E-2</v>
      </c>
      <c r="FT66" s="20">
        <f t="shared" si="120"/>
        <v>0.74375000000000002</v>
      </c>
      <c r="FU66" s="20">
        <f t="shared" si="121"/>
        <v>0.16875000000000001</v>
      </c>
      <c r="FV66" s="20">
        <f t="shared" si="122"/>
        <v>8.7499999999999994E-2</v>
      </c>
    </row>
    <row r="67" spans="1:178" ht="16" thickBot="1" x14ac:dyDescent="0.4">
      <c r="A67" s="6" t="s">
        <v>55</v>
      </c>
      <c r="B67" s="4"/>
      <c r="C67" s="4"/>
      <c r="D67" s="4" t="s">
        <v>95</v>
      </c>
      <c r="E67" s="4"/>
      <c r="F67" s="4"/>
      <c r="G67" s="4" t="s">
        <v>106</v>
      </c>
      <c r="H67" s="4"/>
      <c r="I67" s="4"/>
      <c r="J67" s="4"/>
      <c r="K67" s="4"/>
      <c r="L67" s="4" t="s">
        <v>140</v>
      </c>
      <c r="M67" s="4"/>
      <c r="N67" s="4"/>
      <c r="O67" s="4"/>
      <c r="P67" s="4"/>
      <c r="Q67" s="4"/>
      <c r="R67" s="4" t="s">
        <v>174</v>
      </c>
      <c r="S67" s="4"/>
      <c r="T67" s="4"/>
      <c r="U67" s="4"/>
      <c r="V67" s="4"/>
      <c r="W67" s="4"/>
      <c r="X67" s="4"/>
      <c r="Y67" s="4"/>
      <c r="Z67" s="4"/>
      <c r="AA67" s="4"/>
      <c r="AB67" s="4"/>
      <c r="AC67" s="4"/>
      <c r="AD67" s="4"/>
      <c r="AE67" s="4"/>
      <c r="AF67" s="4"/>
      <c r="AG67" s="4"/>
      <c r="AH67" s="4"/>
      <c r="AI67" s="4"/>
      <c r="AJ67" s="4"/>
      <c r="AK67" s="4"/>
      <c r="AL67" s="4"/>
      <c r="AM67" s="4"/>
      <c r="AN67" s="4"/>
      <c r="AO67" s="4"/>
      <c r="AP67" s="4" t="s">
        <v>212</v>
      </c>
      <c r="AQ67" s="4"/>
      <c r="AR67" s="4"/>
      <c r="AS67" s="4"/>
      <c r="AT67" s="4"/>
      <c r="AU67" s="4"/>
      <c r="AV67" s="4"/>
      <c r="AW67" s="4" t="s">
        <v>197</v>
      </c>
      <c r="AX67" s="4"/>
      <c r="AY67" s="4"/>
      <c r="AZ67" s="4"/>
      <c r="BA67" s="4"/>
      <c r="BB67" s="4"/>
      <c r="BC67" s="4"/>
      <c r="BD67" s="4" t="s">
        <v>189</v>
      </c>
      <c r="BE67" s="4" t="s">
        <v>194</v>
      </c>
      <c r="BF67" s="4"/>
      <c r="BG67" s="4"/>
      <c r="BH67" s="4"/>
      <c r="BI67" s="4"/>
      <c r="BJ67" s="4"/>
      <c r="BK67" s="4"/>
      <c r="BL67" s="4"/>
      <c r="BM67" s="4"/>
      <c r="BN67" s="4" t="s">
        <v>230</v>
      </c>
      <c r="BO67" s="4"/>
      <c r="BP67" s="4"/>
      <c r="BQ67" s="4"/>
      <c r="BR67" s="4"/>
      <c r="BS67" s="4"/>
      <c r="BT67" s="4"/>
      <c r="BU67" s="4"/>
      <c r="BV67" s="4"/>
      <c r="BW67" s="4"/>
      <c r="BX67" s="4"/>
      <c r="BY67" s="4" t="s">
        <v>154</v>
      </c>
      <c r="BZ67" s="4"/>
      <c r="CA67" s="4"/>
      <c r="CB67" s="4"/>
      <c r="CC67" s="4" t="s">
        <v>146</v>
      </c>
      <c r="CD67" s="4"/>
      <c r="CE67" s="4"/>
      <c r="CF67" s="4"/>
      <c r="CG67" s="4"/>
      <c r="CH67" s="4"/>
      <c r="CI67" s="4"/>
      <c r="CJ67" s="4"/>
      <c r="CK67" s="4"/>
      <c r="CL67" s="4"/>
      <c r="CM67" s="4"/>
      <c r="CN67" s="4"/>
      <c r="CO67" s="4"/>
      <c r="CP67" s="4"/>
      <c r="CQ67" s="4"/>
      <c r="CR67" s="4"/>
      <c r="CS67" s="4" t="s">
        <v>122</v>
      </c>
      <c r="CT67" s="4"/>
      <c r="CU67" s="4"/>
      <c r="CV67" s="4"/>
      <c r="CW67" s="4"/>
      <c r="CX67" s="4"/>
      <c r="CY67" s="4"/>
      <c r="CZ67" s="4" t="s">
        <v>101</v>
      </c>
      <c r="DA67" s="4"/>
      <c r="DB67" s="4"/>
      <c r="DC67" s="4"/>
      <c r="DD67" s="4"/>
      <c r="DE67" s="4"/>
      <c r="DF67" s="4"/>
      <c r="DG67" s="4"/>
      <c r="DH67" s="4"/>
      <c r="DI67" s="4"/>
      <c r="DJ67" s="4"/>
      <c r="DK67" s="4"/>
      <c r="DL67" s="4"/>
      <c r="DM67" s="4"/>
      <c r="DN67" s="4"/>
      <c r="DO67" s="4"/>
      <c r="DP67" s="4"/>
      <c r="DQ67" s="4"/>
      <c r="DR67" s="4"/>
      <c r="DS67" s="4">
        <v>1</v>
      </c>
      <c r="DT67" s="4">
        <v>3</v>
      </c>
      <c r="DU67" s="4"/>
      <c r="DV67" s="4" t="s">
        <v>92</v>
      </c>
      <c r="DW67" s="12" t="s">
        <v>92</v>
      </c>
      <c r="DX67" s="12"/>
      <c r="DY67" s="12"/>
      <c r="DZ67" s="12"/>
      <c r="EA67" s="12" t="s">
        <v>273</v>
      </c>
      <c r="EB67" s="12"/>
      <c r="EC67" s="12"/>
      <c r="ED67" s="12" t="s">
        <v>274</v>
      </c>
      <c r="EE67" s="12"/>
      <c r="EF67" s="12"/>
      <c r="EG67" s="12"/>
      <c r="EH67" s="12"/>
      <c r="EI67" s="12" t="s">
        <v>275</v>
      </c>
      <c r="EJ67" s="12" t="s">
        <v>276</v>
      </c>
      <c r="EK67" s="12" t="s">
        <v>277</v>
      </c>
      <c r="EL67" s="12" t="s">
        <v>278</v>
      </c>
      <c r="EM67" s="12"/>
      <c r="EN67" s="12" t="s">
        <v>279</v>
      </c>
      <c r="EO67" s="12"/>
      <c r="EP67" s="12"/>
      <c r="EQ67" s="12"/>
      <c r="ER67" s="12"/>
      <c r="ES67" s="12"/>
      <c r="ET67" s="12"/>
      <c r="EU67" s="12"/>
      <c r="EV67" s="12" t="s">
        <v>280</v>
      </c>
      <c r="EW67" s="12"/>
      <c r="EX67" s="12"/>
      <c r="EY67" s="12" t="s">
        <v>281</v>
      </c>
      <c r="EZ67" s="12"/>
      <c r="FA67" s="12" t="s">
        <v>282</v>
      </c>
      <c r="FB67" s="12" t="s">
        <v>283</v>
      </c>
      <c r="FC67" s="12" t="s">
        <v>284</v>
      </c>
      <c r="FD67" s="12"/>
      <c r="FE67" s="12"/>
      <c r="FF67" s="12"/>
    </row>
    <row r="68" spans="1:178" x14ac:dyDescent="0.35">
      <c r="A68" s="3"/>
    </row>
    <row r="69" spans="1:178" ht="19" thickBot="1" x14ac:dyDescent="0.4">
      <c r="A69" s="2" t="s">
        <v>76</v>
      </c>
    </row>
    <row r="70" spans="1:178" ht="15" thickBot="1" x14ac:dyDescent="0.4">
      <c r="A70" s="4" t="s">
        <v>56</v>
      </c>
      <c r="B70" s="4" t="s">
        <v>86</v>
      </c>
      <c r="C70" s="4" t="s">
        <v>86</v>
      </c>
      <c r="D70" s="4" t="s">
        <v>86</v>
      </c>
      <c r="E70" s="4" t="s">
        <v>86</v>
      </c>
      <c r="F70" s="4" t="s">
        <v>90</v>
      </c>
      <c r="G70" s="4" t="s">
        <v>86</v>
      </c>
      <c r="H70" s="4" t="s">
        <v>86</v>
      </c>
      <c r="I70" s="4" t="s">
        <v>90</v>
      </c>
      <c r="J70" s="4" t="s">
        <v>86</v>
      </c>
      <c r="K70" s="4" t="s">
        <v>90</v>
      </c>
      <c r="L70" s="4" t="s">
        <v>90</v>
      </c>
      <c r="M70" s="4" t="s">
        <v>90</v>
      </c>
      <c r="N70" s="4" t="s">
        <v>86</v>
      </c>
      <c r="O70" s="4" t="s">
        <v>86</v>
      </c>
      <c r="P70" s="4" t="s">
        <v>86</v>
      </c>
      <c r="Q70" s="4" t="s">
        <v>86</v>
      </c>
      <c r="R70" s="4" t="s">
        <v>86</v>
      </c>
      <c r="S70" s="4" t="s">
        <v>86</v>
      </c>
      <c r="T70" s="4" t="s">
        <v>90</v>
      </c>
      <c r="U70" s="4" t="s">
        <v>86</v>
      </c>
      <c r="V70" s="4" t="s">
        <v>90</v>
      </c>
      <c r="W70" s="4" t="s">
        <v>86</v>
      </c>
      <c r="X70" s="4" t="s">
        <v>90</v>
      </c>
      <c r="Y70" s="4" t="s">
        <v>86</v>
      </c>
      <c r="Z70" s="4"/>
      <c r="AA70" s="4" t="s">
        <v>86</v>
      </c>
      <c r="AB70" s="4" t="s">
        <v>90</v>
      </c>
      <c r="AC70" s="4" t="s">
        <v>90</v>
      </c>
      <c r="AD70" s="4" t="s">
        <v>86</v>
      </c>
      <c r="AE70" s="4" t="s">
        <v>90</v>
      </c>
      <c r="AF70" s="4" t="s">
        <v>90</v>
      </c>
      <c r="AG70" s="4" t="s">
        <v>90</v>
      </c>
      <c r="AH70" s="4" t="s">
        <v>90</v>
      </c>
      <c r="AI70" s="4" t="s">
        <v>86</v>
      </c>
      <c r="AJ70" s="4" t="s">
        <v>86</v>
      </c>
      <c r="AK70" s="4" t="s">
        <v>86</v>
      </c>
      <c r="AL70" s="4" t="s">
        <v>86</v>
      </c>
      <c r="AM70" s="4" t="s">
        <v>90</v>
      </c>
      <c r="AN70" s="4" t="s">
        <v>90</v>
      </c>
      <c r="AO70" s="4" t="s">
        <v>86</v>
      </c>
      <c r="AP70" s="4" t="s">
        <v>86</v>
      </c>
      <c r="AQ70" s="4" t="s">
        <v>90</v>
      </c>
      <c r="AR70" s="4" t="s">
        <v>90</v>
      </c>
      <c r="AS70" s="4" t="s">
        <v>86</v>
      </c>
      <c r="AT70" s="4" t="s">
        <v>90</v>
      </c>
      <c r="AU70" s="4" t="s">
        <v>90</v>
      </c>
      <c r="AV70" s="4" t="s">
        <v>90</v>
      </c>
      <c r="AW70" s="4" t="s">
        <v>86</v>
      </c>
      <c r="AX70" s="4" t="s">
        <v>86</v>
      </c>
      <c r="AY70" s="4" t="s">
        <v>90</v>
      </c>
      <c r="AZ70" s="4" t="s">
        <v>86</v>
      </c>
      <c r="BA70" s="4" t="s">
        <v>90</v>
      </c>
      <c r="BB70" s="4" t="s">
        <v>90</v>
      </c>
      <c r="BC70" s="4" t="s">
        <v>86</v>
      </c>
      <c r="BD70" s="4" t="s">
        <v>90</v>
      </c>
      <c r="BE70" s="4" t="s">
        <v>86</v>
      </c>
      <c r="BF70" s="4" t="s">
        <v>90</v>
      </c>
      <c r="BG70" s="4" t="s">
        <v>90</v>
      </c>
      <c r="BH70" s="4" t="s">
        <v>90</v>
      </c>
      <c r="BI70" s="4" t="s">
        <v>86</v>
      </c>
      <c r="BJ70" s="4" t="s">
        <v>86</v>
      </c>
      <c r="BK70" s="4" t="s">
        <v>90</v>
      </c>
      <c r="BL70" s="4" t="s">
        <v>86</v>
      </c>
      <c r="BM70" s="4" t="s">
        <v>90</v>
      </c>
      <c r="BN70" s="4" t="s">
        <v>86</v>
      </c>
      <c r="BO70" s="4" t="s">
        <v>90</v>
      </c>
      <c r="BP70" s="4" t="s">
        <v>90</v>
      </c>
      <c r="BQ70" s="4" t="s">
        <v>90</v>
      </c>
      <c r="BR70" s="4" t="s">
        <v>86</v>
      </c>
      <c r="BS70" s="4" t="s">
        <v>90</v>
      </c>
      <c r="BT70" s="4" t="s">
        <v>86</v>
      </c>
      <c r="BU70" s="4" t="s">
        <v>90</v>
      </c>
      <c r="BV70" s="4" t="s">
        <v>90</v>
      </c>
      <c r="BW70" s="4" t="s">
        <v>86</v>
      </c>
      <c r="BX70" s="4" t="s">
        <v>90</v>
      </c>
      <c r="BY70" s="4" t="s">
        <v>86</v>
      </c>
      <c r="BZ70" s="4" t="s">
        <v>86</v>
      </c>
      <c r="CA70" s="4" t="s">
        <v>90</v>
      </c>
      <c r="CB70" s="4" t="s">
        <v>90</v>
      </c>
      <c r="CC70" s="4" t="s">
        <v>90</v>
      </c>
      <c r="CD70" s="4" t="s">
        <v>90</v>
      </c>
      <c r="CE70" s="4" t="s">
        <v>90</v>
      </c>
      <c r="CF70" s="4" t="s">
        <v>86</v>
      </c>
      <c r="CG70" s="4" t="s">
        <v>86</v>
      </c>
      <c r="CH70" s="4" t="s">
        <v>86</v>
      </c>
      <c r="CI70" s="4" t="s">
        <v>90</v>
      </c>
      <c r="CJ70" s="4" t="s">
        <v>86</v>
      </c>
      <c r="CK70" s="4" t="s">
        <v>90</v>
      </c>
      <c r="CL70" s="4" t="s">
        <v>86</v>
      </c>
      <c r="CM70" s="4" t="s">
        <v>86</v>
      </c>
      <c r="CN70" s="4" t="s">
        <v>90</v>
      </c>
      <c r="CO70" s="4" t="s">
        <v>90</v>
      </c>
      <c r="CP70" s="4" t="s">
        <v>90</v>
      </c>
      <c r="CQ70" s="4" t="s">
        <v>90</v>
      </c>
      <c r="CR70" s="4" t="s">
        <v>86</v>
      </c>
      <c r="CS70" s="4" t="s">
        <v>86</v>
      </c>
      <c r="CT70" s="4" t="s">
        <v>86</v>
      </c>
      <c r="CU70" s="4" t="s">
        <v>86</v>
      </c>
      <c r="CV70" s="4" t="s">
        <v>86</v>
      </c>
      <c r="CW70" s="4" t="s">
        <v>86</v>
      </c>
      <c r="CX70" s="4" t="s">
        <v>86</v>
      </c>
      <c r="CY70" s="4" t="s">
        <v>90</v>
      </c>
      <c r="CZ70" s="4" t="s">
        <v>90</v>
      </c>
      <c r="DA70" s="4" t="s">
        <v>90</v>
      </c>
      <c r="DB70" s="4" t="s">
        <v>86</v>
      </c>
      <c r="DC70" s="4" t="s">
        <v>90</v>
      </c>
      <c r="DD70" s="4" t="s">
        <v>86</v>
      </c>
      <c r="DE70" s="4" t="s">
        <v>86</v>
      </c>
      <c r="DF70" s="4" t="s">
        <v>86</v>
      </c>
      <c r="DG70" s="4" t="s">
        <v>86</v>
      </c>
      <c r="DH70" s="4" t="s">
        <v>90</v>
      </c>
      <c r="DI70" s="4" t="s">
        <v>86</v>
      </c>
      <c r="DJ70" s="4" t="s">
        <v>90</v>
      </c>
      <c r="DK70" s="4" t="s">
        <v>90</v>
      </c>
      <c r="DL70" s="4" t="s">
        <v>90</v>
      </c>
      <c r="DM70" s="4" t="s">
        <v>86</v>
      </c>
      <c r="DN70" s="4" t="s">
        <v>90</v>
      </c>
      <c r="DO70" s="4" t="s">
        <v>90</v>
      </c>
      <c r="DP70" s="4" t="s">
        <v>86</v>
      </c>
      <c r="DQ70" s="4" t="s">
        <v>86</v>
      </c>
      <c r="DR70" s="4" t="s">
        <v>86</v>
      </c>
      <c r="DS70" s="4" t="s">
        <v>86</v>
      </c>
      <c r="DT70" s="4" t="s">
        <v>90</v>
      </c>
      <c r="DU70" s="4" t="s">
        <v>90</v>
      </c>
      <c r="DV70" s="4" t="s">
        <v>86</v>
      </c>
      <c r="DW70" s="12" t="s">
        <v>86</v>
      </c>
      <c r="DX70" s="12" t="s">
        <v>90</v>
      </c>
      <c r="DY70" s="12" t="s">
        <v>90</v>
      </c>
      <c r="DZ70" s="12" t="s">
        <v>86</v>
      </c>
      <c r="EA70" s="12" t="s">
        <v>90</v>
      </c>
      <c r="EB70" s="12" t="s">
        <v>86</v>
      </c>
      <c r="EC70" s="12" t="s">
        <v>86</v>
      </c>
      <c r="ED70" s="12" t="s">
        <v>86</v>
      </c>
      <c r="EE70" s="12" t="s">
        <v>90</v>
      </c>
      <c r="EF70" s="12"/>
      <c r="EG70" s="12" t="s">
        <v>90</v>
      </c>
      <c r="EH70" s="12" t="s">
        <v>86</v>
      </c>
      <c r="EI70" s="12" t="s">
        <v>86</v>
      </c>
      <c r="EJ70" s="12" t="s">
        <v>86</v>
      </c>
      <c r="EK70" s="12" t="s">
        <v>86</v>
      </c>
      <c r="EL70" s="12"/>
      <c r="EM70" s="12"/>
      <c r="EN70" s="12" t="s">
        <v>86</v>
      </c>
      <c r="EO70" s="12" t="s">
        <v>86</v>
      </c>
      <c r="EP70" s="12" t="s">
        <v>86</v>
      </c>
      <c r="EQ70" s="12" t="s">
        <v>90</v>
      </c>
      <c r="ER70" s="12" t="s">
        <v>86</v>
      </c>
      <c r="ES70" s="12" t="s">
        <v>86</v>
      </c>
      <c r="ET70" s="12" t="s">
        <v>90</v>
      </c>
      <c r="EU70" s="12" t="s">
        <v>86</v>
      </c>
      <c r="EV70" s="12" t="s">
        <v>86</v>
      </c>
      <c r="EW70" s="12" t="s">
        <v>86</v>
      </c>
      <c r="EX70" s="12" t="s">
        <v>86</v>
      </c>
      <c r="EY70" s="12" t="s">
        <v>86</v>
      </c>
      <c r="EZ70" s="12" t="s">
        <v>86</v>
      </c>
      <c r="FA70" s="12" t="s">
        <v>86</v>
      </c>
      <c r="FB70" s="12" t="s">
        <v>86</v>
      </c>
      <c r="FC70" s="12" t="s">
        <v>90</v>
      </c>
      <c r="FD70" s="12" t="s">
        <v>86</v>
      </c>
      <c r="FE70" s="12" t="s">
        <v>86</v>
      </c>
      <c r="FF70" s="12" t="s">
        <v>86</v>
      </c>
      <c r="FG70" s="15">
        <f>COUNTIF(B70:FF70, "a")</f>
        <v>89</v>
      </c>
      <c r="FH70" s="20">
        <f>FG70/161</f>
        <v>0.55279503105590067</v>
      </c>
    </row>
    <row r="71" spans="1:178" ht="15" thickBot="1" x14ac:dyDescent="0.4">
      <c r="A71" s="4" t="s">
        <v>57</v>
      </c>
      <c r="B71" s="4">
        <v>1</v>
      </c>
      <c r="C71" s="4">
        <v>1</v>
      </c>
      <c r="D71" s="4">
        <v>1</v>
      </c>
      <c r="E71" s="4">
        <v>1</v>
      </c>
      <c r="F71" s="4"/>
      <c r="G71" s="4">
        <v>1</v>
      </c>
      <c r="H71" s="4"/>
      <c r="I71" s="4"/>
      <c r="J71" s="4"/>
      <c r="K71" s="4"/>
      <c r="L71" s="4"/>
      <c r="M71" s="4"/>
      <c r="N71" s="4">
        <v>1</v>
      </c>
      <c r="O71" s="4">
        <v>1</v>
      </c>
      <c r="P71" s="4"/>
      <c r="Q71" s="4">
        <v>1</v>
      </c>
      <c r="R71" s="4"/>
      <c r="S71" s="4"/>
      <c r="T71" s="4"/>
      <c r="U71" s="4"/>
      <c r="V71" s="4"/>
      <c r="W71" s="4"/>
      <c r="X71" s="4"/>
      <c r="Y71" s="4"/>
      <c r="Z71" s="4"/>
      <c r="AA71" s="4">
        <v>1</v>
      </c>
      <c r="AB71" s="4"/>
      <c r="AC71" s="4"/>
      <c r="AD71" s="4">
        <v>1</v>
      </c>
      <c r="AE71" s="4"/>
      <c r="AF71" s="4"/>
      <c r="AG71" s="4"/>
      <c r="AH71" s="4"/>
      <c r="AI71" s="4"/>
      <c r="AJ71" s="4"/>
      <c r="AK71" s="4"/>
      <c r="AL71" s="4"/>
      <c r="AM71" s="4"/>
      <c r="AN71" s="4"/>
      <c r="AO71" s="4"/>
      <c r="AP71" s="4"/>
      <c r="AQ71" s="4"/>
      <c r="AR71" s="4"/>
      <c r="AS71" s="4">
        <v>1</v>
      </c>
      <c r="AT71" s="4"/>
      <c r="AU71" s="4"/>
      <c r="AV71" s="4"/>
      <c r="AW71" s="4"/>
      <c r="AX71" s="4"/>
      <c r="AY71" s="4"/>
      <c r="AZ71" s="4">
        <v>1</v>
      </c>
      <c r="BA71" s="4"/>
      <c r="BB71" s="4"/>
      <c r="BC71" s="4">
        <v>1</v>
      </c>
      <c r="BD71" s="4"/>
      <c r="BE71" s="4"/>
      <c r="BF71" s="4"/>
      <c r="BG71" s="4"/>
      <c r="BH71" s="4"/>
      <c r="BI71" s="4"/>
      <c r="BJ71" s="4">
        <v>1</v>
      </c>
      <c r="BK71" s="4"/>
      <c r="BL71" s="4">
        <v>1</v>
      </c>
      <c r="BM71" s="4"/>
      <c r="BN71" s="4">
        <v>1</v>
      </c>
      <c r="BO71" s="4"/>
      <c r="BP71" s="4"/>
      <c r="BQ71" s="4"/>
      <c r="BR71" s="4">
        <v>1</v>
      </c>
      <c r="BS71" s="4"/>
      <c r="BT71" s="4"/>
      <c r="BU71" s="4"/>
      <c r="BV71" s="4"/>
      <c r="BW71" s="4">
        <v>1</v>
      </c>
      <c r="BX71" s="4"/>
      <c r="BY71" s="4">
        <v>1</v>
      </c>
      <c r="BZ71" s="4"/>
      <c r="CA71" s="4"/>
      <c r="CB71" s="4"/>
      <c r="CC71" s="4"/>
      <c r="CD71" s="4"/>
      <c r="CE71" s="4"/>
      <c r="CF71" s="4">
        <v>1</v>
      </c>
      <c r="CG71" s="4">
        <v>1</v>
      </c>
      <c r="CH71" s="4"/>
      <c r="CI71" s="4"/>
      <c r="CJ71" s="4"/>
      <c r="CK71" s="4"/>
      <c r="CL71" s="4">
        <v>1</v>
      </c>
      <c r="CM71" s="4">
        <v>1</v>
      </c>
      <c r="CN71" s="4"/>
      <c r="CO71" s="4"/>
      <c r="CP71" s="4"/>
      <c r="CQ71" s="4"/>
      <c r="CR71" s="4">
        <v>1</v>
      </c>
      <c r="CS71" s="4"/>
      <c r="CT71" s="4">
        <v>1</v>
      </c>
      <c r="CU71" s="4"/>
      <c r="CV71" s="4"/>
      <c r="CW71" s="4"/>
      <c r="CX71" s="4"/>
      <c r="CY71" s="4"/>
      <c r="CZ71" s="4"/>
      <c r="DA71" s="4"/>
      <c r="DB71" s="4"/>
      <c r="DC71" s="4"/>
      <c r="DD71" s="4"/>
      <c r="DE71" s="4"/>
      <c r="DF71" s="4"/>
      <c r="DG71" s="4">
        <v>1</v>
      </c>
      <c r="DH71" s="4"/>
      <c r="DI71" s="4"/>
      <c r="DJ71" s="4"/>
      <c r="DK71" s="4"/>
      <c r="DL71" s="4"/>
      <c r="DM71" s="4">
        <v>1</v>
      </c>
      <c r="DN71" s="4"/>
      <c r="DO71" s="4"/>
      <c r="DP71" s="4"/>
      <c r="DQ71" s="4"/>
      <c r="DR71" s="4"/>
      <c r="DS71" s="4"/>
      <c r="DT71" s="4"/>
      <c r="DU71" s="4"/>
      <c r="DV71" s="4"/>
      <c r="DW71" s="12"/>
      <c r="DX71" s="12"/>
      <c r="DY71" s="12"/>
      <c r="DZ71" s="12"/>
      <c r="EA71" s="12"/>
      <c r="EB71" s="12"/>
      <c r="EC71" s="12"/>
      <c r="ED71" s="12"/>
      <c r="EE71" s="12"/>
      <c r="EF71" s="12"/>
      <c r="EG71" s="12"/>
      <c r="EH71" s="12"/>
      <c r="EI71" s="12"/>
      <c r="EJ71" s="12">
        <v>1</v>
      </c>
      <c r="EK71" s="12">
        <v>1</v>
      </c>
      <c r="EL71" s="12"/>
      <c r="EM71" s="12"/>
      <c r="EN71" s="12"/>
      <c r="EO71" s="12"/>
      <c r="EP71" s="12"/>
      <c r="EQ71" s="12"/>
      <c r="ER71" s="12">
        <v>1</v>
      </c>
      <c r="ES71" s="12">
        <v>1</v>
      </c>
      <c r="ET71" s="12"/>
      <c r="EU71" s="12">
        <v>1</v>
      </c>
      <c r="EV71" s="12"/>
      <c r="EW71" s="12"/>
      <c r="EX71" s="12"/>
      <c r="EY71" s="12"/>
      <c r="EZ71" s="12">
        <v>1</v>
      </c>
      <c r="FA71" s="12"/>
      <c r="FB71" s="12"/>
      <c r="FC71" s="12"/>
      <c r="FD71" s="12"/>
      <c r="FE71" s="12"/>
      <c r="FF71" s="12">
        <v>1</v>
      </c>
      <c r="FG71" s="15">
        <f>SUM(B71:FF71)</f>
        <v>34</v>
      </c>
    </row>
    <row r="72" spans="1:178" ht="15" thickBot="1" x14ac:dyDescent="0.4">
      <c r="A72" s="4" t="s">
        <v>58</v>
      </c>
      <c r="B72" s="4"/>
      <c r="C72" s="4"/>
      <c r="D72" s="4"/>
      <c r="E72" s="4"/>
      <c r="F72" s="4"/>
      <c r="G72" s="4">
        <v>1</v>
      </c>
      <c r="H72" s="4"/>
      <c r="I72" s="4"/>
      <c r="J72" s="4"/>
      <c r="K72" s="4"/>
      <c r="L72" s="4"/>
      <c r="M72" s="4"/>
      <c r="N72" s="4"/>
      <c r="O72" s="4"/>
      <c r="P72" s="4"/>
      <c r="Q72" s="4"/>
      <c r="R72" s="4"/>
      <c r="S72" s="4"/>
      <c r="T72" s="4"/>
      <c r="U72" s="4">
        <v>1</v>
      </c>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v>1</v>
      </c>
      <c r="BO72" s="4"/>
      <c r="BP72" s="4"/>
      <c r="BQ72" s="4"/>
      <c r="BR72" s="4"/>
      <c r="BS72" s="4"/>
      <c r="BT72" s="4"/>
      <c r="BU72" s="4"/>
      <c r="BV72" s="4"/>
      <c r="BW72" s="4"/>
      <c r="BX72" s="4"/>
      <c r="BY72" s="4"/>
      <c r="BZ72" s="4"/>
      <c r="CA72" s="4"/>
      <c r="CB72" s="4"/>
      <c r="CC72" s="4"/>
      <c r="CD72" s="4"/>
      <c r="CE72" s="4"/>
      <c r="CF72" s="4"/>
      <c r="CG72" s="4"/>
      <c r="CH72" s="4">
        <v>1</v>
      </c>
      <c r="CI72" s="4"/>
      <c r="CJ72" s="4"/>
      <c r="CK72" s="4"/>
      <c r="CL72" s="4"/>
      <c r="CM72" s="4"/>
      <c r="CN72" s="4"/>
      <c r="CO72" s="4"/>
      <c r="CP72" s="4"/>
      <c r="CQ72" s="4"/>
      <c r="CR72" s="4"/>
      <c r="CS72" s="4"/>
      <c r="CT72" s="4"/>
      <c r="CU72" s="4"/>
      <c r="CV72" s="4"/>
      <c r="CW72" s="4"/>
      <c r="CX72" s="4">
        <v>1</v>
      </c>
      <c r="CY72" s="4"/>
      <c r="CZ72" s="4"/>
      <c r="DA72" s="4"/>
      <c r="DB72" s="4"/>
      <c r="DC72" s="4"/>
      <c r="DD72" s="4"/>
      <c r="DE72" s="4"/>
      <c r="DF72" s="4"/>
      <c r="DG72" s="4"/>
      <c r="DH72" s="4"/>
      <c r="DI72" s="4"/>
      <c r="DJ72" s="4"/>
      <c r="DK72" s="4"/>
      <c r="DL72" s="4"/>
      <c r="DM72" s="4"/>
      <c r="DN72" s="4"/>
      <c r="DO72" s="4"/>
      <c r="DP72" s="4"/>
      <c r="DQ72" s="4"/>
      <c r="DR72" s="4"/>
      <c r="DS72" s="4"/>
      <c r="DT72" s="4"/>
      <c r="DU72" s="4"/>
      <c r="DV72" s="4"/>
      <c r="DW72" s="12"/>
      <c r="DX72" s="12"/>
      <c r="DY72" s="12"/>
      <c r="DZ72" s="12"/>
      <c r="EA72" s="12"/>
      <c r="EB72" s="12">
        <v>1</v>
      </c>
      <c r="EC72" s="12"/>
      <c r="ED72" s="12"/>
      <c r="EE72" s="12"/>
      <c r="EF72" s="12"/>
      <c r="EG72" s="12"/>
      <c r="EH72" s="12"/>
      <c r="EI72" s="12"/>
      <c r="EJ72" s="12"/>
      <c r="EK72" s="12"/>
      <c r="EL72" s="12"/>
      <c r="EM72" s="12"/>
      <c r="EN72" s="12"/>
      <c r="EO72" s="12"/>
      <c r="EP72" s="12"/>
      <c r="EQ72" s="12"/>
      <c r="ER72" s="12"/>
      <c r="ES72" s="12"/>
      <c r="ET72" s="12"/>
      <c r="EU72" s="12"/>
      <c r="EV72" s="12"/>
      <c r="EW72" s="12"/>
      <c r="EX72" s="12"/>
      <c r="EY72" s="12"/>
      <c r="EZ72" s="12"/>
      <c r="FA72" s="12"/>
      <c r="FB72" s="12"/>
      <c r="FC72" s="12"/>
      <c r="FD72" s="12"/>
      <c r="FE72" s="12"/>
      <c r="FF72" s="12"/>
      <c r="FG72" s="15">
        <f t="shared" ref="FG72:FG78" si="123">SUM(B72:FF72)</f>
        <v>6</v>
      </c>
    </row>
    <row r="73" spans="1:178" ht="15" thickBot="1" x14ac:dyDescent="0.4">
      <c r="A73" s="4" t="s">
        <v>59</v>
      </c>
      <c r="B73" s="4"/>
      <c r="C73" s="4"/>
      <c r="D73" s="4">
        <v>1</v>
      </c>
      <c r="E73" s="4"/>
      <c r="F73" s="4"/>
      <c r="G73" s="4"/>
      <c r="H73" s="4"/>
      <c r="I73" s="4"/>
      <c r="J73" s="4"/>
      <c r="K73" s="4"/>
      <c r="L73" s="4"/>
      <c r="M73" s="4"/>
      <c r="N73" s="4"/>
      <c r="O73" s="4"/>
      <c r="P73" s="4"/>
      <c r="Q73" s="4">
        <v>1</v>
      </c>
      <c r="R73" s="4"/>
      <c r="S73" s="4">
        <v>1</v>
      </c>
      <c r="T73" s="4"/>
      <c r="U73" s="4"/>
      <c r="V73" s="4"/>
      <c r="W73" s="4">
        <v>1</v>
      </c>
      <c r="X73" s="4"/>
      <c r="Y73" s="4"/>
      <c r="Z73" s="4"/>
      <c r="AA73" s="4"/>
      <c r="AB73" s="4"/>
      <c r="AC73" s="4"/>
      <c r="AD73" s="4"/>
      <c r="AE73" s="4"/>
      <c r="AF73" s="4"/>
      <c r="AG73" s="4"/>
      <c r="AH73" s="4"/>
      <c r="AI73" s="4"/>
      <c r="AJ73" s="4"/>
      <c r="AK73" s="4"/>
      <c r="AL73" s="4"/>
      <c r="AM73" s="4"/>
      <c r="AN73" s="4"/>
      <c r="AO73" s="4">
        <v>1</v>
      </c>
      <c r="AP73" s="4">
        <v>1</v>
      </c>
      <c r="AQ73" s="4"/>
      <c r="AR73" s="4"/>
      <c r="AS73" s="4"/>
      <c r="AT73" s="4"/>
      <c r="AU73" s="4"/>
      <c r="AV73" s="4"/>
      <c r="AW73" s="4"/>
      <c r="AX73" s="4"/>
      <c r="AY73" s="4"/>
      <c r="AZ73" s="4"/>
      <c r="BA73" s="4"/>
      <c r="BB73" s="4"/>
      <c r="BC73" s="4">
        <v>1</v>
      </c>
      <c r="BD73" s="4"/>
      <c r="BE73" s="4"/>
      <c r="BF73" s="4"/>
      <c r="BG73" s="4"/>
      <c r="BH73" s="4"/>
      <c r="BI73" s="4"/>
      <c r="BJ73" s="4"/>
      <c r="BK73" s="4"/>
      <c r="BL73" s="4"/>
      <c r="BM73" s="4"/>
      <c r="BN73" s="4">
        <v>1</v>
      </c>
      <c r="BO73" s="4"/>
      <c r="BP73" s="4"/>
      <c r="BQ73" s="4"/>
      <c r="BR73" s="4"/>
      <c r="BS73" s="4"/>
      <c r="BT73" s="4"/>
      <c r="BU73" s="4"/>
      <c r="BV73" s="4"/>
      <c r="BW73" s="4"/>
      <c r="BX73" s="4"/>
      <c r="BY73" s="4"/>
      <c r="BZ73" s="4">
        <v>1</v>
      </c>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v>1</v>
      </c>
      <c r="DN73" s="4"/>
      <c r="DO73" s="4"/>
      <c r="DP73" s="4"/>
      <c r="DQ73" s="4"/>
      <c r="DR73" s="4"/>
      <c r="DS73" s="4">
        <v>1</v>
      </c>
      <c r="DT73" s="4"/>
      <c r="DU73" s="4"/>
      <c r="DV73" s="4"/>
      <c r="DW73" s="12"/>
      <c r="DX73" s="12"/>
      <c r="DY73" s="12"/>
      <c r="DZ73" s="12"/>
      <c r="EA73" s="12"/>
      <c r="EB73" s="12">
        <v>1</v>
      </c>
      <c r="EC73" s="12"/>
      <c r="ED73" s="12"/>
      <c r="EE73" s="12"/>
      <c r="EF73" s="12"/>
      <c r="EG73" s="12"/>
      <c r="EH73" s="12"/>
      <c r="EI73" s="12"/>
      <c r="EJ73" s="12"/>
      <c r="EK73" s="12">
        <v>1</v>
      </c>
      <c r="EL73" s="12"/>
      <c r="EM73" s="12"/>
      <c r="EN73" s="12">
        <v>1</v>
      </c>
      <c r="EO73" s="12"/>
      <c r="EP73" s="12"/>
      <c r="EQ73" s="12"/>
      <c r="ER73" s="12"/>
      <c r="ES73" s="12"/>
      <c r="ET73" s="12"/>
      <c r="EU73" s="12"/>
      <c r="EV73" s="12">
        <v>1</v>
      </c>
      <c r="EW73" s="12"/>
      <c r="EX73" s="12">
        <v>1</v>
      </c>
      <c r="EY73" s="12">
        <v>1</v>
      </c>
      <c r="EZ73" s="12"/>
      <c r="FA73" s="12">
        <v>1</v>
      </c>
      <c r="FB73" s="12"/>
      <c r="FC73" s="12"/>
      <c r="FD73" s="12"/>
      <c r="FE73" s="12"/>
      <c r="FF73" s="12"/>
      <c r="FG73" s="15">
        <f t="shared" si="123"/>
        <v>18</v>
      </c>
    </row>
    <row r="74" spans="1:178" ht="15" thickBot="1" x14ac:dyDescent="0.4">
      <c r="A74" s="4" t="s">
        <v>60</v>
      </c>
      <c r="B74" s="4"/>
      <c r="C74" s="4"/>
      <c r="D74" s="4"/>
      <c r="E74" s="4"/>
      <c r="F74" s="4"/>
      <c r="G74" s="4"/>
      <c r="H74" s="4">
        <v>1</v>
      </c>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v>1</v>
      </c>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12"/>
      <c r="DX74" s="12"/>
      <c r="DY74" s="12"/>
      <c r="DZ74" s="12">
        <v>1</v>
      </c>
      <c r="EA74" s="12"/>
      <c r="EB74" s="12"/>
      <c r="EC74" s="12"/>
      <c r="ED74" s="12"/>
      <c r="EE74" s="12"/>
      <c r="EF74" s="12"/>
      <c r="EG74" s="12"/>
      <c r="EH74" s="12"/>
      <c r="EI74" s="12"/>
      <c r="EJ74" s="12"/>
      <c r="EK74" s="12"/>
      <c r="EL74" s="12"/>
      <c r="EM74" s="12"/>
      <c r="EN74" s="12"/>
      <c r="EO74" s="12"/>
      <c r="EP74" s="12"/>
      <c r="EQ74" s="12"/>
      <c r="ER74" s="12"/>
      <c r="ES74" s="12"/>
      <c r="ET74" s="12"/>
      <c r="EU74" s="12"/>
      <c r="EV74" s="12"/>
      <c r="EW74" s="12"/>
      <c r="EX74" s="12"/>
      <c r="EY74" s="12"/>
      <c r="EZ74" s="12"/>
      <c r="FA74" s="12"/>
      <c r="FB74" s="12"/>
      <c r="FC74" s="12"/>
      <c r="FD74" s="12">
        <v>1</v>
      </c>
      <c r="FE74" s="12"/>
      <c r="FF74" s="12">
        <v>1</v>
      </c>
      <c r="FG74" s="15">
        <f t="shared" si="123"/>
        <v>5</v>
      </c>
    </row>
    <row r="75" spans="1:178" ht="15" thickBot="1" x14ac:dyDescent="0.4">
      <c r="A75" s="4" t="s">
        <v>61</v>
      </c>
      <c r="B75" s="4"/>
      <c r="C75" s="4"/>
      <c r="D75" s="4"/>
      <c r="E75" s="4"/>
      <c r="F75" s="4"/>
      <c r="G75" s="4"/>
      <c r="H75" s="4"/>
      <c r="I75" s="4"/>
      <c r="J75" s="4">
        <v>1</v>
      </c>
      <c r="K75" s="4"/>
      <c r="L75" s="4"/>
      <c r="M75" s="4"/>
      <c r="N75" s="4"/>
      <c r="O75" s="4">
        <v>1</v>
      </c>
      <c r="P75" s="4"/>
      <c r="Q75" s="4"/>
      <c r="R75" s="4"/>
      <c r="S75" s="4">
        <v>1</v>
      </c>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v>1</v>
      </c>
      <c r="AT75" s="4"/>
      <c r="AU75" s="4"/>
      <c r="AV75" s="4"/>
      <c r="AW75" s="4"/>
      <c r="AX75" s="4"/>
      <c r="AY75" s="4"/>
      <c r="AZ75" s="4"/>
      <c r="BA75" s="4"/>
      <c r="BB75" s="4"/>
      <c r="BC75" s="4"/>
      <c r="BD75" s="4"/>
      <c r="BE75" s="4">
        <v>1</v>
      </c>
      <c r="BF75" s="4"/>
      <c r="BG75" s="4"/>
      <c r="BH75" s="4"/>
      <c r="BI75" s="4"/>
      <c r="BJ75" s="4"/>
      <c r="BK75" s="4"/>
      <c r="BL75" s="4"/>
      <c r="BM75" s="4"/>
      <c r="BN75" s="4">
        <v>1</v>
      </c>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v>1</v>
      </c>
      <c r="DA75" s="4"/>
      <c r="DB75" s="4"/>
      <c r="DC75" s="4"/>
      <c r="DD75" s="4"/>
      <c r="DE75" s="4">
        <v>1</v>
      </c>
      <c r="DF75" s="4"/>
      <c r="DG75" s="4"/>
      <c r="DH75" s="4"/>
      <c r="DI75" s="4">
        <v>1</v>
      </c>
      <c r="DJ75" s="4"/>
      <c r="DK75" s="4"/>
      <c r="DL75" s="4"/>
      <c r="DM75" s="4">
        <v>1</v>
      </c>
      <c r="DN75" s="4"/>
      <c r="DO75" s="4"/>
      <c r="DP75" s="4">
        <v>1</v>
      </c>
      <c r="DQ75" s="4"/>
      <c r="DR75" s="4"/>
      <c r="DS75" s="4">
        <v>1</v>
      </c>
      <c r="DT75" s="4"/>
      <c r="DU75" s="4"/>
      <c r="DV75" s="4"/>
      <c r="DW75" s="12"/>
      <c r="DX75" s="12"/>
      <c r="DY75" s="12"/>
      <c r="DZ75" s="12"/>
      <c r="EA75" s="12"/>
      <c r="EB75" s="12"/>
      <c r="EC75" s="12">
        <v>1</v>
      </c>
      <c r="ED75" s="12"/>
      <c r="EE75" s="12"/>
      <c r="EF75" s="12"/>
      <c r="EG75" s="12"/>
      <c r="EH75" s="12">
        <v>1</v>
      </c>
      <c r="EI75" s="12"/>
      <c r="EJ75" s="12"/>
      <c r="EK75" s="12"/>
      <c r="EL75" s="12"/>
      <c r="EM75" s="12"/>
      <c r="EN75" s="12"/>
      <c r="EO75" s="12"/>
      <c r="EP75" s="12"/>
      <c r="EQ75" s="12"/>
      <c r="ER75" s="12"/>
      <c r="ES75" s="12"/>
      <c r="ET75" s="12"/>
      <c r="EU75" s="12"/>
      <c r="EV75" s="12"/>
      <c r="EW75" s="12"/>
      <c r="EX75" s="12"/>
      <c r="EY75" s="12"/>
      <c r="EZ75" s="12"/>
      <c r="FA75" s="12"/>
      <c r="FB75" s="12"/>
      <c r="FC75" s="12"/>
      <c r="FD75" s="12"/>
      <c r="FE75" s="12"/>
      <c r="FF75" s="12"/>
      <c r="FG75" s="15">
        <f t="shared" si="123"/>
        <v>14</v>
      </c>
    </row>
    <row r="76" spans="1:178" ht="15" thickBot="1" x14ac:dyDescent="0.4">
      <c r="A76" s="4" t="s">
        <v>62</v>
      </c>
      <c r="B76" s="4">
        <v>1</v>
      </c>
      <c r="C76" s="4"/>
      <c r="D76" s="4">
        <v>1</v>
      </c>
      <c r="E76" s="4"/>
      <c r="F76" s="4"/>
      <c r="G76" s="4"/>
      <c r="H76" s="4"/>
      <c r="I76" s="4"/>
      <c r="J76" s="4"/>
      <c r="K76" s="4"/>
      <c r="L76" s="4"/>
      <c r="M76" s="4"/>
      <c r="N76" s="4"/>
      <c r="O76" s="4"/>
      <c r="P76" s="4"/>
      <c r="Q76" s="4"/>
      <c r="R76" s="4"/>
      <c r="S76" s="4"/>
      <c r="T76" s="4"/>
      <c r="U76" s="4"/>
      <c r="V76" s="4"/>
      <c r="W76" s="4"/>
      <c r="X76" s="4"/>
      <c r="Y76" s="4"/>
      <c r="Z76" s="4"/>
      <c r="AA76" s="4">
        <v>1</v>
      </c>
      <c r="AB76" s="4"/>
      <c r="AC76" s="4"/>
      <c r="AD76" s="4">
        <v>1</v>
      </c>
      <c r="AE76" s="4"/>
      <c r="AF76" s="4"/>
      <c r="AG76" s="4"/>
      <c r="AH76" s="4"/>
      <c r="AI76" s="4">
        <v>1</v>
      </c>
      <c r="AJ76" s="4"/>
      <c r="AK76" s="4"/>
      <c r="AL76" s="4"/>
      <c r="AM76" s="4"/>
      <c r="AN76" s="4"/>
      <c r="AO76" s="4"/>
      <c r="AP76" s="4"/>
      <c r="AQ76" s="4"/>
      <c r="AR76" s="4"/>
      <c r="AS76" s="4"/>
      <c r="AT76" s="4"/>
      <c r="AU76" s="4"/>
      <c r="AV76" s="4"/>
      <c r="AW76" s="4"/>
      <c r="AX76" s="4"/>
      <c r="AY76" s="4"/>
      <c r="AZ76" s="4"/>
      <c r="BA76" s="4"/>
      <c r="BB76" s="4"/>
      <c r="BC76" s="4">
        <v>1</v>
      </c>
      <c r="BD76" s="4"/>
      <c r="BE76" s="4" t="s">
        <v>195</v>
      </c>
      <c r="BF76" s="4"/>
      <c r="BG76" s="4"/>
      <c r="BH76" s="4"/>
      <c r="BI76" s="4"/>
      <c r="BJ76" s="4">
        <v>1</v>
      </c>
      <c r="BK76" s="4"/>
      <c r="BL76" s="4">
        <v>1</v>
      </c>
      <c r="BM76" s="4"/>
      <c r="BN76" s="4">
        <v>1</v>
      </c>
      <c r="BO76" s="4"/>
      <c r="BP76" s="4"/>
      <c r="BQ76" s="4"/>
      <c r="BR76" s="4"/>
      <c r="BS76" s="4"/>
      <c r="BT76" s="4">
        <v>1</v>
      </c>
      <c r="BU76" s="4"/>
      <c r="BV76" s="4"/>
      <c r="BW76" s="4"/>
      <c r="BX76" s="4"/>
      <c r="BY76" s="4">
        <v>1</v>
      </c>
      <c r="BZ76" s="4"/>
      <c r="CA76" s="4"/>
      <c r="CB76" s="4"/>
      <c r="CC76" s="4"/>
      <c r="CD76" s="4"/>
      <c r="CE76" s="4"/>
      <c r="CF76" s="4"/>
      <c r="CG76" s="4"/>
      <c r="CH76" s="4"/>
      <c r="CI76" s="4"/>
      <c r="CJ76" s="4"/>
      <c r="CK76" s="4"/>
      <c r="CL76" s="4">
        <v>1</v>
      </c>
      <c r="CM76" s="4">
        <v>1</v>
      </c>
      <c r="CN76" s="4"/>
      <c r="CO76" s="4"/>
      <c r="CP76" s="4"/>
      <c r="CQ76" s="4"/>
      <c r="CR76" s="4">
        <v>1</v>
      </c>
      <c r="CS76" s="4"/>
      <c r="CT76" s="4"/>
      <c r="CU76" s="4"/>
      <c r="CV76" s="4"/>
      <c r="CW76" s="4">
        <v>1</v>
      </c>
      <c r="CX76" s="4"/>
      <c r="CY76" s="4"/>
      <c r="CZ76" s="4"/>
      <c r="DA76" s="4"/>
      <c r="DB76" s="4"/>
      <c r="DC76" s="4"/>
      <c r="DD76" s="4"/>
      <c r="DE76" s="4">
        <v>1</v>
      </c>
      <c r="DF76" s="4"/>
      <c r="DG76" s="4"/>
      <c r="DH76" s="4"/>
      <c r="DI76" s="4"/>
      <c r="DJ76" s="4"/>
      <c r="DK76" s="4"/>
      <c r="DL76" s="4"/>
      <c r="DM76" s="4"/>
      <c r="DN76" s="4"/>
      <c r="DO76" s="4"/>
      <c r="DP76" s="4"/>
      <c r="DQ76" s="4"/>
      <c r="DR76" s="4"/>
      <c r="DS76" s="4"/>
      <c r="DT76" s="4"/>
      <c r="DU76" s="4"/>
      <c r="DV76" s="4">
        <v>1</v>
      </c>
      <c r="DW76" s="12">
        <v>1</v>
      </c>
      <c r="DX76" s="12"/>
      <c r="DY76" s="12"/>
      <c r="DZ76" s="12"/>
      <c r="EA76" s="12"/>
      <c r="EB76" s="12"/>
      <c r="EC76" s="12"/>
      <c r="ED76" s="12"/>
      <c r="EE76" s="12"/>
      <c r="EF76" s="12"/>
      <c r="EG76" s="12"/>
      <c r="EH76" s="12"/>
      <c r="EI76" s="12"/>
      <c r="EJ76" s="12"/>
      <c r="EK76" s="12"/>
      <c r="EL76" s="12"/>
      <c r="EM76" s="12"/>
      <c r="EN76" s="12"/>
      <c r="EO76" s="12">
        <v>1</v>
      </c>
      <c r="EP76" s="12">
        <v>1</v>
      </c>
      <c r="EQ76" s="12"/>
      <c r="ER76" s="12"/>
      <c r="ES76" s="12"/>
      <c r="ET76" s="12"/>
      <c r="EU76" s="12"/>
      <c r="EV76" s="12"/>
      <c r="EW76" s="12">
        <v>1</v>
      </c>
      <c r="EX76" s="12"/>
      <c r="EY76" s="12">
        <v>1</v>
      </c>
      <c r="EZ76" s="12"/>
      <c r="FA76" s="12">
        <v>1</v>
      </c>
      <c r="FB76" s="12"/>
      <c r="FC76" s="12"/>
      <c r="FD76" s="12">
        <v>1</v>
      </c>
      <c r="FE76" s="12"/>
      <c r="FF76" s="12">
        <v>1</v>
      </c>
      <c r="FG76" s="15">
        <f t="shared" si="123"/>
        <v>25</v>
      </c>
    </row>
    <row r="77" spans="1:178" ht="15" thickBot="1" x14ac:dyDescent="0.4">
      <c r="A77" s="4" t="s">
        <v>63</v>
      </c>
      <c r="B77" s="4">
        <v>1</v>
      </c>
      <c r="C77" s="4">
        <v>1</v>
      </c>
      <c r="D77" s="4">
        <v>1</v>
      </c>
      <c r="E77" s="4"/>
      <c r="F77" s="4"/>
      <c r="G77" s="4">
        <v>1</v>
      </c>
      <c r="H77" s="4"/>
      <c r="I77" s="4"/>
      <c r="J77" s="4"/>
      <c r="K77" s="4"/>
      <c r="L77" s="4"/>
      <c r="M77" s="4"/>
      <c r="N77" s="4"/>
      <c r="O77" s="4">
        <v>1</v>
      </c>
      <c r="P77" s="4"/>
      <c r="Q77" s="4"/>
      <c r="R77" s="4"/>
      <c r="S77" s="4"/>
      <c r="T77" s="4"/>
      <c r="U77" s="4"/>
      <c r="V77" s="4"/>
      <c r="W77" s="4"/>
      <c r="X77" s="4"/>
      <c r="Y77" s="4">
        <v>1</v>
      </c>
      <c r="Z77" s="4"/>
      <c r="AA77" s="4">
        <v>1</v>
      </c>
      <c r="AB77" s="4"/>
      <c r="AC77" s="4"/>
      <c r="AD77" s="4"/>
      <c r="AE77" s="4"/>
      <c r="AF77" s="4"/>
      <c r="AG77" s="4"/>
      <c r="AH77" s="4"/>
      <c r="AI77" s="4"/>
      <c r="AJ77" s="4"/>
      <c r="AK77" s="4"/>
      <c r="AL77" s="4">
        <v>1</v>
      </c>
      <c r="AM77" s="4"/>
      <c r="AN77" s="4"/>
      <c r="AO77" s="4"/>
      <c r="AP77" s="4"/>
      <c r="AQ77" s="4"/>
      <c r="AR77" s="4"/>
      <c r="AS77" s="4"/>
      <c r="AT77" s="4"/>
      <c r="AU77" s="4"/>
      <c r="AV77" s="4"/>
      <c r="AW77" s="4"/>
      <c r="AX77" s="4"/>
      <c r="AY77" s="4">
        <v>1</v>
      </c>
      <c r="AZ77" s="4"/>
      <c r="BA77" s="4"/>
      <c r="BB77" s="4"/>
      <c r="BC77" s="4"/>
      <c r="BD77" s="4"/>
      <c r="BE77" s="4"/>
      <c r="BF77" s="4"/>
      <c r="BG77" s="4"/>
      <c r="BH77" s="4"/>
      <c r="BI77" s="4"/>
      <c r="BJ77" s="4">
        <v>1</v>
      </c>
      <c r="BK77" s="4"/>
      <c r="BL77" s="4">
        <v>1</v>
      </c>
      <c r="BM77" s="4"/>
      <c r="BN77" s="4">
        <v>1</v>
      </c>
      <c r="BO77" s="4"/>
      <c r="BP77" s="4"/>
      <c r="BQ77" s="4"/>
      <c r="BR77" s="4"/>
      <c r="BS77" s="4"/>
      <c r="BT77" s="4"/>
      <c r="BU77" s="4"/>
      <c r="BV77" s="4"/>
      <c r="BW77" s="4">
        <v>1</v>
      </c>
      <c r="BX77" s="4"/>
      <c r="BY77" s="4">
        <v>1</v>
      </c>
      <c r="BZ77" s="4">
        <v>1</v>
      </c>
      <c r="CA77" s="4"/>
      <c r="CB77" s="4"/>
      <c r="CC77" s="4"/>
      <c r="CD77" s="4"/>
      <c r="CE77" s="4"/>
      <c r="CF77" s="4"/>
      <c r="CG77" s="4"/>
      <c r="CH77" s="4"/>
      <c r="CI77" s="4"/>
      <c r="CJ77" s="4"/>
      <c r="CK77" s="4"/>
      <c r="CL77" s="4">
        <v>1</v>
      </c>
      <c r="CM77" s="4">
        <v>1</v>
      </c>
      <c r="CN77" s="4"/>
      <c r="CO77" s="4"/>
      <c r="CP77" s="4"/>
      <c r="CQ77" s="4"/>
      <c r="CR77" s="4"/>
      <c r="CS77" s="4">
        <v>1</v>
      </c>
      <c r="CT77" s="4"/>
      <c r="CU77" s="4"/>
      <c r="CV77" s="4"/>
      <c r="CW77" s="4"/>
      <c r="CX77" s="4"/>
      <c r="CY77" s="4"/>
      <c r="CZ77" s="4"/>
      <c r="DA77" s="4"/>
      <c r="DB77" s="4"/>
      <c r="DC77" s="4"/>
      <c r="DD77" s="4"/>
      <c r="DE77" s="4"/>
      <c r="DF77" s="4"/>
      <c r="DG77" s="4"/>
      <c r="DH77" s="4"/>
      <c r="DI77" s="4"/>
      <c r="DJ77" s="4"/>
      <c r="DK77" s="4"/>
      <c r="DL77" s="4"/>
      <c r="DM77" s="4"/>
      <c r="DN77" s="4"/>
      <c r="DO77" s="4"/>
      <c r="DP77" s="4"/>
      <c r="DQ77" s="4">
        <v>1</v>
      </c>
      <c r="DR77" s="4">
        <v>1</v>
      </c>
      <c r="DS77" s="4"/>
      <c r="DT77" s="4"/>
      <c r="DU77" s="4"/>
      <c r="DV77" s="4">
        <v>1</v>
      </c>
      <c r="DW77" s="12">
        <v>1</v>
      </c>
      <c r="DX77" s="12"/>
      <c r="DY77" s="12"/>
      <c r="DZ77" s="12">
        <v>1</v>
      </c>
      <c r="EA77" s="12"/>
      <c r="EB77" s="12">
        <v>1</v>
      </c>
      <c r="EC77" s="12"/>
      <c r="ED77" s="12">
        <v>1</v>
      </c>
      <c r="EE77" s="12"/>
      <c r="EF77" s="12"/>
      <c r="EG77" s="12"/>
      <c r="EH77" s="12"/>
      <c r="EI77" s="12"/>
      <c r="EJ77" s="12"/>
      <c r="EK77" s="12"/>
      <c r="EL77" s="12"/>
      <c r="EM77" s="12"/>
      <c r="EN77" s="12">
        <v>1</v>
      </c>
      <c r="EO77" s="12"/>
      <c r="EP77" s="12"/>
      <c r="EQ77" s="12"/>
      <c r="ER77" s="12"/>
      <c r="ES77" s="12"/>
      <c r="ET77" s="12"/>
      <c r="EU77" s="12">
        <v>1</v>
      </c>
      <c r="EV77" s="12"/>
      <c r="EW77" s="12"/>
      <c r="EX77" s="12"/>
      <c r="EY77" s="12"/>
      <c r="EZ77" s="12">
        <v>1</v>
      </c>
      <c r="FA77" s="12">
        <v>1</v>
      </c>
      <c r="FB77" s="12"/>
      <c r="FC77" s="12"/>
      <c r="FD77" s="12"/>
      <c r="FE77" s="12"/>
      <c r="FF77" s="12"/>
      <c r="FG77" s="15">
        <f t="shared" si="123"/>
        <v>29</v>
      </c>
    </row>
    <row r="78" spans="1:178" ht="15" thickBot="1" x14ac:dyDescent="0.4">
      <c r="A78" s="4" t="s">
        <v>64</v>
      </c>
      <c r="B78" s="4">
        <v>1</v>
      </c>
      <c r="C78" s="4">
        <v>1</v>
      </c>
      <c r="D78" s="4">
        <v>1</v>
      </c>
      <c r="E78" s="4">
        <v>1</v>
      </c>
      <c r="F78" s="4"/>
      <c r="G78" s="4">
        <v>1</v>
      </c>
      <c r="H78" s="4">
        <v>1</v>
      </c>
      <c r="I78" s="4"/>
      <c r="J78" s="4"/>
      <c r="K78" s="4"/>
      <c r="L78" s="4"/>
      <c r="M78" s="4"/>
      <c r="N78" s="4"/>
      <c r="O78" s="4">
        <v>1</v>
      </c>
      <c r="P78" s="4">
        <v>1</v>
      </c>
      <c r="Q78" s="4">
        <v>1</v>
      </c>
      <c r="R78" s="4">
        <v>1</v>
      </c>
      <c r="S78" s="4"/>
      <c r="T78" s="4"/>
      <c r="U78" s="4"/>
      <c r="V78" s="4"/>
      <c r="W78" s="4"/>
      <c r="X78" s="4"/>
      <c r="Y78" s="4"/>
      <c r="Z78" s="4"/>
      <c r="AA78" s="4">
        <v>1</v>
      </c>
      <c r="AB78" s="4"/>
      <c r="AC78" s="4"/>
      <c r="AD78" s="4">
        <v>1</v>
      </c>
      <c r="AE78" s="4"/>
      <c r="AF78" s="4"/>
      <c r="AG78" s="4"/>
      <c r="AH78" s="4"/>
      <c r="AI78" s="4"/>
      <c r="AJ78" s="4">
        <v>1</v>
      </c>
      <c r="AK78" s="4">
        <v>1</v>
      </c>
      <c r="AL78" s="4"/>
      <c r="AM78" s="4"/>
      <c r="AN78" s="4"/>
      <c r="AO78" s="4"/>
      <c r="AP78" s="4">
        <v>1</v>
      </c>
      <c r="AQ78" s="4"/>
      <c r="AR78" s="4"/>
      <c r="AS78" s="4">
        <v>1</v>
      </c>
      <c r="AT78" s="4"/>
      <c r="AU78" s="4"/>
      <c r="AV78" s="4"/>
      <c r="AW78" s="4"/>
      <c r="AX78" s="4">
        <v>1</v>
      </c>
      <c r="AY78" s="4"/>
      <c r="AZ78" s="4"/>
      <c r="BA78" s="4"/>
      <c r="BB78" s="4"/>
      <c r="BC78" s="4">
        <v>1</v>
      </c>
      <c r="BD78" s="4"/>
      <c r="BE78" s="4"/>
      <c r="BF78" s="4"/>
      <c r="BG78" s="4"/>
      <c r="BH78" s="4"/>
      <c r="BI78" s="4">
        <v>1</v>
      </c>
      <c r="BJ78" s="4">
        <v>1</v>
      </c>
      <c r="BK78" s="4"/>
      <c r="BL78" s="4">
        <v>1</v>
      </c>
      <c r="BM78" s="4"/>
      <c r="BN78" s="4">
        <v>1</v>
      </c>
      <c r="BO78" s="4"/>
      <c r="BP78" s="4"/>
      <c r="BQ78" s="4"/>
      <c r="BR78" s="4"/>
      <c r="BS78" s="4"/>
      <c r="BT78" s="4"/>
      <c r="BU78" s="4"/>
      <c r="BV78" s="4"/>
      <c r="BW78" s="4">
        <v>1</v>
      </c>
      <c r="BX78" s="4"/>
      <c r="BY78" s="4">
        <v>1</v>
      </c>
      <c r="BZ78" s="4"/>
      <c r="CA78" s="4"/>
      <c r="CB78" s="4"/>
      <c r="CC78" s="4"/>
      <c r="CD78" s="4"/>
      <c r="CE78" s="4"/>
      <c r="CF78" s="4"/>
      <c r="CG78" s="4"/>
      <c r="CH78" s="4"/>
      <c r="CI78" s="4"/>
      <c r="CJ78" s="4"/>
      <c r="CK78" s="4"/>
      <c r="CL78" s="4">
        <v>1</v>
      </c>
      <c r="CM78" s="4">
        <v>1</v>
      </c>
      <c r="CN78" s="4"/>
      <c r="CO78" s="4"/>
      <c r="CP78" s="4"/>
      <c r="CQ78" s="4"/>
      <c r="CR78" s="4">
        <v>1</v>
      </c>
      <c r="CS78" s="4">
        <v>1</v>
      </c>
      <c r="CT78" s="4"/>
      <c r="CU78" s="4">
        <v>1</v>
      </c>
      <c r="CV78" s="4">
        <v>1</v>
      </c>
      <c r="CW78" s="4"/>
      <c r="CX78" s="4"/>
      <c r="CY78" s="4"/>
      <c r="CZ78" s="4"/>
      <c r="DA78" s="4"/>
      <c r="DB78" s="4"/>
      <c r="DC78" s="4"/>
      <c r="DD78" s="4">
        <v>1</v>
      </c>
      <c r="DE78" s="4"/>
      <c r="DF78" s="4">
        <v>1</v>
      </c>
      <c r="DG78" s="4"/>
      <c r="DH78" s="4"/>
      <c r="DI78" s="4">
        <v>1</v>
      </c>
      <c r="DJ78" s="4"/>
      <c r="DK78" s="4"/>
      <c r="DL78" s="4"/>
      <c r="DM78" s="4"/>
      <c r="DN78" s="4"/>
      <c r="DO78" s="4"/>
      <c r="DP78" s="4"/>
      <c r="DQ78" s="4">
        <v>1</v>
      </c>
      <c r="DR78" s="4"/>
      <c r="DS78" s="4"/>
      <c r="DT78" s="4"/>
      <c r="DU78" s="4"/>
      <c r="DV78" s="4">
        <v>1</v>
      </c>
      <c r="DW78" s="12">
        <v>1</v>
      </c>
      <c r="DX78" s="12"/>
      <c r="DY78" s="12"/>
      <c r="DZ78" s="12"/>
      <c r="EA78" s="12"/>
      <c r="EB78" s="12"/>
      <c r="EC78" s="12"/>
      <c r="ED78" s="12">
        <v>1</v>
      </c>
      <c r="EE78" s="12"/>
      <c r="EF78" s="12"/>
      <c r="EG78" s="12"/>
      <c r="EH78" s="12">
        <v>1</v>
      </c>
      <c r="EI78" s="12">
        <v>1</v>
      </c>
      <c r="EJ78" s="12">
        <v>1</v>
      </c>
      <c r="EK78" s="12">
        <v>1</v>
      </c>
      <c r="EL78" s="12"/>
      <c r="EM78" s="12"/>
      <c r="EN78" s="12"/>
      <c r="EO78" s="12"/>
      <c r="EP78" s="12"/>
      <c r="EQ78" s="12"/>
      <c r="ER78" s="12"/>
      <c r="ES78" s="12">
        <v>1</v>
      </c>
      <c r="ET78" s="12"/>
      <c r="EU78" s="12">
        <v>1</v>
      </c>
      <c r="EV78" s="12"/>
      <c r="EW78" s="12"/>
      <c r="EX78" s="12"/>
      <c r="EY78" s="12"/>
      <c r="EZ78" s="12">
        <v>1</v>
      </c>
      <c r="FA78" s="12"/>
      <c r="FB78" s="12"/>
      <c r="FC78" s="12"/>
      <c r="FD78" s="12"/>
      <c r="FE78" s="12"/>
      <c r="FF78" s="12"/>
      <c r="FG78" s="15">
        <f t="shared" si="123"/>
        <v>44</v>
      </c>
    </row>
    <row r="79" spans="1:178" ht="15" thickBot="1" x14ac:dyDescent="0.4">
      <c r="A79" s="4" t="s">
        <v>84</v>
      </c>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t="s">
        <v>87</v>
      </c>
      <c r="AP79" s="4"/>
      <c r="AQ79" s="4"/>
      <c r="AR79" s="4"/>
      <c r="AS79" s="4"/>
      <c r="AT79" s="4"/>
      <c r="AU79" s="4"/>
      <c r="AV79" s="4"/>
      <c r="AW79" s="4"/>
      <c r="AX79" s="4"/>
      <c r="AY79" s="4"/>
      <c r="AZ79" s="4"/>
      <c r="BA79" s="4"/>
      <c r="BB79" s="4"/>
      <c r="BC79" s="4"/>
      <c r="BD79" s="4"/>
      <c r="BE79" s="4"/>
      <c r="BF79" s="4"/>
      <c r="BG79" s="4"/>
      <c r="BH79" s="4"/>
      <c r="BI79" s="4"/>
      <c r="BJ79" s="4"/>
      <c r="BK79" s="4"/>
      <c r="BL79" s="4"/>
      <c r="BM79" s="4"/>
      <c r="BN79" s="4" t="s">
        <v>187</v>
      </c>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12"/>
      <c r="DX79" s="12"/>
      <c r="DY79" s="12"/>
      <c r="DZ79" s="12"/>
      <c r="EA79" s="12"/>
      <c r="EB79" s="12"/>
      <c r="EC79" s="12"/>
      <c r="ED79" s="12"/>
      <c r="EE79" s="12"/>
      <c r="EF79" s="12"/>
      <c r="EG79" s="12"/>
      <c r="EH79" s="12"/>
      <c r="EI79" s="12"/>
      <c r="EJ79" s="12"/>
      <c r="EK79" s="12"/>
      <c r="EL79" s="12"/>
      <c r="EM79" s="12"/>
      <c r="EN79" s="12"/>
      <c r="EO79" s="12"/>
      <c r="EP79" s="12"/>
      <c r="EQ79" s="12"/>
      <c r="ER79" s="12"/>
      <c r="ES79" s="12"/>
      <c r="ET79" s="12"/>
      <c r="EU79" s="12"/>
      <c r="EV79" s="12"/>
      <c r="EW79" s="12"/>
      <c r="EX79" s="12"/>
      <c r="EY79" s="12"/>
      <c r="EZ79" s="12"/>
      <c r="FA79" s="12"/>
      <c r="FB79" s="12" t="s">
        <v>285</v>
      </c>
      <c r="FC79" s="12"/>
      <c r="FD79" s="12"/>
      <c r="FE79" s="12"/>
      <c r="FF79" s="12"/>
    </row>
    <row r="80" spans="1:178" x14ac:dyDescent="0.35">
      <c r="A80" s="3"/>
    </row>
    <row r="81" spans="1:178" ht="19" thickBot="1" x14ac:dyDescent="0.4">
      <c r="A81" s="2" t="s">
        <v>77</v>
      </c>
      <c r="FH81" t="s">
        <v>325</v>
      </c>
      <c r="FI81" t="s">
        <v>327</v>
      </c>
      <c r="FJ81" t="s">
        <v>328</v>
      </c>
      <c r="FK81" t="s">
        <v>326</v>
      </c>
      <c r="FL81" t="s">
        <v>329</v>
      </c>
      <c r="FN81" t="s">
        <v>325</v>
      </c>
      <c r="FO81" t="s">
        <v>327</v>
      </c>
      <c r="FP81" t="s">
        <v>328</v>
      </c>
      <c r="FQ81" t="s">
        <v>326</v>
      </c>
      <c r="FR81" t="s">
        <v>329</v>
      </c>
      <c r="FT81" t="s">
        <v>325</v>
      </c>
      <c r="FU81" t="s">
        <v>335</v>
      </c>
      <c r="FV81" t="s">
        <v>332</v>
      </c>
    </row>
    <row r="82" spans="1:178" ht="15" thickBot="1" x14ac:dyDescent="0.4">
      <c r="A82" s="5" t="s">
        <v>65</v>
      </c>
      <c r="B82" s="4">
        <v>2</v>
      </c>
      <c r="C82" s="4">
        <v>2</v>
      </c>
      <c r="D82" s="4">
        <v>3</v>
      </c>
      <c r="E82" s="4">
        <v>2</v>
      </c>
      <c r="F82" s="4">
        <v>2</v>
      </c>
      <c r="G82" s="4">
        <v>1</v>
      </c>
      <c r="H82" s="4">
        <v>2</v>
      </c>
      <c r="I82" s="4">
        <v>2</v>
      </c>
      <c r="J82" s="4">
        <v>1</v>
      </c>
      <c r="K82" s="4">
        <v>1</v>
      </c>
      <c r="L82" s="4">
        <v>2</v>
      </c>
      <c r="M82" s="4">
        <v>2</v>
      </c>
      <c r="N82" s="4">
        <v>1</v>
      </c>
      <c r="O82" s="4">
        <v>2</v>
      </c>
      <c r="P82" s="4">
        <v>2</v>
      </c>
      <c r="Q82" s="4">
        <v>1</v>
      </c>
      <c r="R82" s="4">
        <v>3</v>
      </c>
      <c r="S82" s="4">
        <v>2</v>
      </c>
      <c r="T82" s="4">
        <v>2</v>
      </c>
      <c r="U82" s="4">
        <v>1</v>
      </c>
      <c r="V82" s="4" t="s">
        <v>232</v>
      </c>
      <c r="W82" s="4">
        <v>2</v>
      </c>
      <c r="X82" s="4">
        <v>1</v>
      </c>
      <c r="Y82" s="4">
        <v>2</v>
      </c>
      <c r="Z82" s="4">
        <v>1</v>
      </c>
      <c r="AA82" s="4">
        <v>2</v>
      </c>
      <c r="AB82" s="4">
        <v>2</v>
      </c>
      <c r="AC82" s="4" t="s">
        <v>232</v>
      </c>
      <c r="AD82" s="4">
        <v>2</v>
      </c>
      <c r="AE82" s="4">
        <v>3</v>
      </c>
      <c r="AF82" s="4">
        <v>2</v>
      </c>
      <c r="AG82" s="4"/>
      <c r="AH82" s="4">
        <v>1</v>
      </c>
      <c r="AI82" s="4">
        <v>2</v>
      </c>
      <c r="AJ82" s="4">
        <v>1</v>
      </c>
      <c r="AK82" s="4"/>
      <c r="AL82" s="4">
        <v>2</v>
      </c>
      <c r="AM82" s="4">
        <v>2</v>
      </c>
      <c r="AN82" s="4">
        <v>2</v>
      </c>
      <c r="AO82" s="4">
        <v>3</v>
      </c>
      <c r="AP82" s="4"/>
      <c r="AQ82" s="4">
        <v>2</v>
      </c>
      <c r="AR82" s="4">
        <v>1</v>
      </c>
      <c r="AS82" s="4"/>
      <c r="AT82" s="4">
        <v>1</v>
      </c>
      <c r="AU82" s="4">
        <v>2</v>
      </c>
      <c r="AV82" s="4">
        <v>1</v>
      </c>
      <c r="AW82" s="4">
        <v>1</v>
      </c>
      <c r="AX82" s="4">
        <v>1</v>
      </c>
      <c r="AY82" s="4">
        <v>1</v>
      </c>
      <c r="AZ82" s="4">
        <v>1</v>
      </c>
      <c r="BA82" s="4">
        <v>3</v>
      </c>
      <c r="BB82" s="4">
        <v>1</v>
      </c>
      <c r="BC82" s="4">
        <v>1</v>
      </c>
      <c r="BD82" s="4">
        <v>2</v>
      </c>
      <c r="BE82" s="4">
        <v>2</v>
      </c>
      <c r="BF82" s="4">
        <v>3</v>
      </c>
      <c r="BG82" s="4">
        <v>3</v>
      </c>
      <c r="BH82" s="4">
        <v>1</v>
      </c>
      <c r="BI82" s="4">
        <v>1</v>
      </c>
      <c r="BJ82" s="4">
        <v>2</v>
      </c>
      <c r="BK82" s="4">
        <v>2</v>
      </c>
      <c r="BL82" s="4">
        <v>1</v>
      </c>
      <c r="BM82" s="4">
        <v>2</v>
      </c>
      <c r="BN82" s="4">
        <v>4</v>
      </c>
      <c r="BO82" s="4">
        <v>2</v>
      </c>
      <c r="BP82" s="4">
        <v>1</v>
      </c>
      <c r="BQ82" s="4">
        <v>2</v>
      </c>
      <c r="BR82" s="4">
        <v>3</v>
      </c>
      <c r="BS82" s="4">
        <v>2</v>
      </c>
      <c r="BT82" s="4">
        <v>2</v>
      </c>
      <c r="BU82" s="4">
        <v>1</v>
      </c>
      <c r="BV82" s="4">
        <v>2</v>
      </c>
      <c r="BW82" s="4">
        <v>3</v>
      </c>
      <c r="BX82" s="4">
        <v>4</v>
      </c>
      <c r="BY82" s="4">
        <v>2</v>
      </c>
      <c r="BZ82" s="4">
        <v>3</v>
      </c>
      <c r="CA82" s="4">
        <v>2</v>
      </c>
      <c r="CB82" s="4">
        <v>3</v>
      </c>
      <c r="CC82" s="4">
        <v>1</v>
      </c>
      <c r="CD82" s="4">
        <v>2</v>
      </c>
      <c r="CE82" s="4">
        <v>3</v>
      </c>
      <c r="CF82" s="4">
        <v>2</v>
      </c>
      <c r="CG82" s="4">
        <v>1</v>
      </c>
      <c r="CH82" s="4">
        <v>3</v>
      </c>
      <c r="CI82" s="4">
        <v>2</v>
      </c>
      <c r="CJ82" s="4">
        <v>1</v>
      </c>
      <c r="CK82" s="4">
        <v>3</v>
      </c>
      <c r="CL82" s="4">
        <v>2</v>
      </c>
      <c r="CM82" s="4">
        <v>2</v>
      </c>
      <c r="CN82" s="4">
        <v>2</v>
      </c>
      <c r="CO82" s="4">
        <v>2</v>
      </c>
      <c r="CP82" s="4">
        <v>2</v>
      </c>
      <c r="CQ82" s="4">
        <v>2</v>
      </c>
      <c r="CR82" s="4">
        <v>1</v>
      </c>
      <c r="CS82" s="4">
        <v>2</v>
      </c>
      <c r="CT82" s="4">
        <v>1</v>
      </c>
      <c r="CU82" s="4">
        <v>2</v>
      </c>
      <c r="CV82" s="4">
        <v>2</v>
      </c>
      <c r="CW82" s="4">
        <v>1</v>
      </c>
      <c r="CX82" s="4">
        <v>1</v>
      </c>
      <c r="CY82" s="4">
        <v>2</v>
      </c>
      <c r="CZ82" s="4">
        <v>2</v>
      </c>
      <c r="DA82" s="4">
        <v>2</v>
      </c>
      <c r="DB82" s="4">
        <v>1</v>
      </c>
      <c r="DC82" s="4">
        <v>3</v>
      </c>
      <c r="DD82" s="4">
        <v>4</v>
      </c>
      <c r="DE82" s="4">
        <v>1</v>
      </c>
      <c r="DF82" s="4">
        <v>2</v>
      </c>
      <c r="DG82" s="4">
        <v>1</v>
      </c>
      <c r="DH82" s="4"/>
      <c r="DI82" s="4">
        <v>3</v>
      </c>
      <c r="DJ82" s="4">
        <v>2</v>
      </c>
      <c r="DK82" s="4">
        <v>3</v>
      </c>
      <c r="DL82" s="4">
        <v>2</v>
      </c>
      <c r="DM82" s="4">
        <v>2</v>
      </c>
      <c r="DN82" s="4"/>
      <c r="DO82" s="4">
        <v>1</v>
      </c>
      <c r="DP82" s="4">
        <v>1</v>
      </c>
      <c r="DQ82" s="4">
        <v>2</v>
      </c>
      <c r="DR82" s="4">
        <v>1</v>
      </c>
      <c r="DS82" s="4">
        <v>3</v>
      </c>
      <c r="DT82" s="4">
        <v>3</v>
      </c>
      <c r="DU82" s="4">
        <v>1</v>
      </c>
      <c r="DV82" s="4">
        <v>2</v>
      </c>
      <c r="DW82" s="12">
        <v>2</v>
      </c>
      <c r="DX82" s="12">
        <v>2</v>
      </c>
      <c r="DY82" s="12">
        <v>2</v>
      </c>
      <c r="DZ82" s="12">
        <v>1</v>
      </c>
      <c r="EA82" s="12">
        <v>2</v>
      </c>
      <c r="EB82" s="12">
        <v>2</v>
      </c>
      <c r="EC82" s="12">
        <v>2</v>
      </c>
      <c r="ED82" s="12">
        <v>2</v>
      </c>
      <c r="EE82" s="12">
        <v>2</v>
      </c>
      <c r="EF82" s="12">
        <v>2</v>
      </c>
      <c r="EG82" s="12">
        <v>2</v>
      </c>
      <c r="EH82" s="12">
        <v>3</v>
      </c>
      <c r="EI82" s="12" t="s">
        <v>232</v>
      </c>
      <c r="EJ82" s="12">
        <v>2</v>
      </c>
      <c r="EK82" s="12">
        <v>4</v>
      </c>
      <c r="EL82" s="12">
        <v>2</v>
      </c>
      <c r="EM82" s="12">
        <v>3</v>
      </c>
      <c r="EN82" s="12">
        <v>2</v>
      </c>
      <c r="EO82" s="12">
        <v>2</v>
      </c>
      <c r="EP82" s="12">
        <v>2</v>
      </c>
      <c r="EQ82" s="12">
        <v>3</v>
      </c>
      <c r="ER82" s="12">
        <v>2</v>
      </c>
      <c r="ES82" s="12">
        <v>1</v>
      </c>
      <c r="ET82" s="12">
        <v>2</v>
      </c>
      <c r="EU82" s="12">
        <v>3</v>
      </c>
      <c r="EV82" s="12">
        <v>3</v>
      </c>
      <c r="EW82" s="12">
        <v>2</v>
      </c>
      <c r="EX82" s="12">
        <v>3</v>
      </c>
      <c r="EY82" s="12">
        <v>2</v>
      </c>
      <c r="EZ82" s="12">
        <v>2</v>
      </c>
      <c r="FA82" s="12">
        <v>2</v>
      </c>
      <c r="FB82" s="12">
        <v>3</v>
      </c>
      <c r="FC82" s="12">
        <v>2</v>
      </c>
      <c r="FD82" s="12">
        <v>1</v>
      </c>
      <c r="FE82" s="12">
        <v>1</v>
      </c>
      <c r="FF82" s="12">
        <v>3</v>
      </c>
      <c r="FG82" s="14">
        <f t="shared" ref="FG82:FG83" si="124">AVERAGE(B82:FF82)</f>
        <v>1.9539473684210527</v>
      </c>
      <c r="FH82">
        <f t="shared" ref="FH82:FH83" si="125">COUNTIF(B82:FF82, 1)</f>
        <v>42</v>
      </c>
      <c r="FI82">
        <f t="shared" ref="FI82:FI83" si="126">COUNTIF(B82:FF82, 2)</f>
        <v>79</v>
      </c>
      <c r="FJ82">
        <f t="shared" ref="FJ82:FJ83" si="127">COUNTIF(B82:FF82,3)</f>
        <v>27</v>
      </c>
      <c r="FK82">
        <f t="shared" ref="FK82:FK83" si="128">COUNTIF(B82:FF82, 4)</f>
        <v>4</v>
      </c>
      <c r="FL82">
        <f t="shared" ref="FL82:FL83" si="129">COUNTIF(B82:FF82, "N")</f>
        <v>3</v>
      </c>
      <c r="FN82" s="20">
        <f t="shared" ref="FN82:FN83" si="130">FH82/SUM($FH82:$FL82)</f>
        <v>0.2709677419354839</v>
      </c>
      <c r="FO82" s="20">
        <f t="shared" ref="FO82:FO83" si="131">FI82/SUM($FH82:$FL82)</f>
        <v>0.50967741935483868</v>
      </c>
      <c r="FP82" s="20">
        <f t="shared" ref="FP82:FP83" si="132">FJ82/SUM($FH82:$FL82)</f>
        <v>0.17419354838709677</v>
      </c>
      <c r="FQ82" s="20">
        <f t="shared" ref="FQ82:FQ83" si="133">FK82/SUM($FH82:$FL82)</f>
        <v>2.5806451612903226E-2</v>
      </c>
      <c r="FR82" s="20">
        <f t="shared" ref="FR82:FR83" si="134">FL82/SUM($FH82:$FL82)</f>
        <v>1.935483870967742E-2</v>
      </c>
      <c r="FT82" s="20">
        <f t="shared" ref="FT82:FT83" si="135">SUM(FH82:FI82)/SUM($FH82:$FL82)</f>
        <v>0.78064516129032258</v>
      </c>
      <c r="FU82" s="20">
        <f t="shared" ref="FU82:FU83" si="136">SUM(FJ82:FK82)/SUM($FH82:$FL82)</f>
        <v>0.2</v>
      </c>
      <c r="FV82" s="20">
        <f t="shared" ref="FV82:FV83" si="137">FL82/SUM(FH82:FL82)</f>
        <v>1.935483870967742E-2</v>
      </c>
    </row>
    <row r="83" spans="1:178" ht="15" thickBot="1" x14ac:dyDescent="0.4">
      <c r="A83" s="5" t="s">
        <v>66</v>
      </c>
      <c r="B83" s="4">
        <v>2</v>
      </c>
      <c r="C83" s="4">
        <v>2</v>
      </c>
      <c r="D83" s="4">
        <v>3</v>
      </c>
      <c r="E83" s="4">
        <v>2</v>
      </c>
      <c r="F83" s="4">
        <v>2</v>
      </c>
      <c r="G83" s="4">
        <v>1</v>
      </c>
      <c r="H83" s="4">
        <v>2</v>
      </c>
      <c r="I83" s="4">
        <v>2</v>
      </c>
      <c r="J83" s="4">
        <v>1</v>
      </c>
      <c r="K83" s="4">
        <v>1</v>
      </c>
      <c r="L83" s="4">
        <v>2</v>
      </c>
      <c r="M83" s="4">
        <v>2</v>
      </c>
      <c r="N83" s="4">
        <v>1</v>
      </c>
      <c r="O83" s="4">
        <v>2</v>
      </c>
      <c r="P83" s="4">
        <v>2</v>
      </c>
      <c r="Q83" s="4">
        <v>1</v>
      </c>
      <c r="R83" s="4">
        <v>3</v>
      </c>
      <c r="S83" s="4">
        <v>2</v>
      </c>
      <c r="T83" s="4">
        <v>3</v>
      </c>
      <c r="U83" s="4">
        <v>1</v>
      </c>
      <c r="V83" s="4" t="s">
        <v>232</v>
      </c>
      <c r="W83" s="4">
        <v>3</v>
      </c>
      <c r="X83" s="4">
        <v>1</v>
      </c>
      <c r="Y83" s="4">
        <v>2</v>
      </c>
      <c r="Z83" s="4">
        <v>1</v>
      </c>
      <c r="AA83" s="4">
        <v>2</v>
      </c>
      <c r="AB83" s="4">
        <v>2</v>
      </c>
      <c r="AC83" s="4" t="s">
        <v>232</v>
      </c>
      <c r="AD83" s="4">
        <v>2</v>
      </c>
      <c r="AE83" s="4">
        <v>4</v>
      </c>
      <c r="AF83" s="4">
        <v>2</v>
      </c>
      <c r="AG83" s="4"/>
      <c r="AH83" s="4">
        <v>1</v>
      </c>
      <c r="AI83" s="4">
        <v>2</v>
      </c>
      <c r="AJ83" s="4">
        <v>1</v>
      </c>
      <c r="AK83" s="4"/>
      <c r="AL83" s="4">
        <v>2</v>
      </c>
      <c r="AM83" s="4">
        <v>2</v>
      </c>
      <c r="AN83" s="4">
        <v>2</v>
      </c>
      <c r="AO83" s="4">
        <v>3</v>
      </c>
      <c r="AP83" s="4">
        <v>3</v>
      </c>
      <c r="AQ83" s="4">
        <v>2</v>
      </c>
      <c r="AR83" s="4">
        <v>1</v>
      </c>
      <c r="AS83" s="4">
        <v>3</v>
      </c>
      <c r="AT83" s="4">
        <v>1</v>
      </c>
      <c r="AU83" s="4">
        <v>2</v>
      </c>
      <c r="AV83" s="4">
        <v>1</v>
      </c>
      <c r="AW83" s="4">
        <v>1</v>
      </c>
      <c r="AX83" s="4">
        <v>1</v>
      </c>
      <c r="AY83" s="4">
        <v>1</v>
      </c>
      <c r="AZ83" s="4">
        <v>1</v>
      </c>
      <c r="BA83" s="4">
        <v>4</v>
      </c>
      <c r="BB83" s="4">
        <v>1</v>
      </c>
      <c r="BC83" s="4">
        <v>1</v>
      </c>
      <c r="BD83" s="4">
        <v>1</v>
      </c>
      <c r="BE83" s="4">
        <v>2</v>
      </c>
      <c r="BF83" s="4">
        <v>3</v>
      </c>
      <c r="BG83" s="4">
        <v>3</v>
      </c>
      <c r="BH83" s="4">
        <v>1</v>
      </c>
      <c r="BI83" s="4">
        <v>1</v>
      </c>
      <c r="BJ83" s="4">
        <v>2</v>
      </c>
      <c r="BK83" s="4">
        <v>2</v>
      </c>
      <c r="BL83" s="4">
        <v>1</v>
      </c>
      <c r="BM83" s="4">
        <v>2</v>
      </c>
      <c r="BN83" s="4">
        <v>4</v>
      </c>
      <c r="BO83" s="4">
        <v>2</v>
      </c>
      <c r="BP83" s="4">
        <v>1</v>
      </c>
      <c r="BQ83" s="4">
        <v>1</v>
      </c>
      <c r="BR83" s="4" t="s">
        <v>232</v>
      </c>
      <c r="BS83" s="4">
        <v>3</v>
      </c>
      <c r="BT83" s="4">
        <v>2</v>
      </c>
      <c r="BU83" s="4">
        <v>1</v>
      </c>
      <c r="BV83" s="4">
        <v>2</v>
      </c>
      <c r="BW83" s="4">
        <v>3</v>
      </c>
      <c r="BX83" s="4">
        <v>4</v>
      </c>
      <c r="BY83" s="4">
        <v>2</v>
      </c>
      <c r="BZ83" s="4">
        <v>3</v>
      </c>
      <c r="CA83" s="4">
        <v>3</v>
      </c>
      <c r="CB83" s="4">
        <v>3</v>
      </c>
      <c r="CC83" s="4">
        <v>1</v>
      </c>
      <c r="CD83" s="4">
        <v>2</v>
      </c>
      <c r="CE83" s="4">
        <v>3</v>
      </c>
      <c r="CF83" s="4">
        <v>2</v>
      </c>
      <c r="CG83" s="4">
        <v>1</v>
      </c>
      <c r="CH83" s="4">
        <v>2</v>
      </c>
      <c r="CI83" s="4">
        <v>2</v>
      </c>
      <c r="CJ83" s="4">
        <v>1</v>
      </c>
      <c r="CK83" s="4">
        <v>3</v>
      </c>
      <c r="CL83" s="4">
        <v>2</v>
      </c>
      <c r="CM83" s="4">
        <v>2</v>
      </c>
      <c r="CN83" s="4">
        <v>2</v>
      </c>
      <c r="CO83" s="4">
        <v>1</v>
      </c>
      <c r="CP83" s="4">
        <v>2</v>
      </c>
      <c r="CQ83" s="4">
        <v>2</v>
      </c>
      <c r="CR83" s="4">
        <v>1</v>
      </c>
      <c r="CS83" s="4">
        <v>2</v>
      </c>
      <c r="CT83" s="4">
        <v>1</v>
      </c>
      <c r="CU83" s="4">
        <v>2</v>
      </c>
      <c r="CV83" s="4">
        <v>2</v>
      </c>
      <c r="CW83" s="4">
        <v>1</v>
      </c>
      <c r="CX83" s="4">
        <v>3</v>
      </c>
      <c r="CY83" s="4">
        <v>2</v>
      </c>
      <c r="CZ83" s="4">
        <v>2</v>
      </c>
      <c r="DA83" s="4">
        <v>2</v>
      </c>
      <c r="DB83" s="4">
        <v>1</v>
      </c>
      <c r="DC83" s="4">
        <v>3</v>
      </c>
      <c r="DD83" s="4">
        <v>3</v>
      </c>
      <c r="DE83" s="4">
        <v>1</v>
      </c>
      <c r="DF83" s="4">
        <v>3</v>
      </c>
      <c r="DG83" s="4">
        <v>1</v>
      </c>
      <c r="DH83" s="4">
        <v>2</v>
      </c>
      <c r="DI83" s="4">
        <v>3</v>
      </c>
      <c r="DJ83" s="4" t="s">
        <v>232</v>
      </c>
      <c r="DK83" s="4">
        <v>3</v>
      </c>
      <c r="DL83" s="4">
        <v>2</v>
      </c>
      <c r="DM83" s="4">
        <v>2</v>
      </c>
      <c r="DN83" s="4">
        <v>2</v>
      </c>
      <c r="DO83" s="4">
        <v>1</v>
      </c>
      <c r="DP83" s="4">
        <v>2</v>
      </c>
      <c r="DQ83" s="4">
        <v>2</v>
      </c>
      <c r="DR83" s="4">
        <v>1</v>
      </c>
      <c r="DS83" s="4">
        <v>4</v>
      </c>
      <c r="DT83" s="4">
        <v>3</v>
      </c>
      <c r="DU83" s="4">
        <v>1</v>
      </c>
      <c r="DV83" s="4">
        <v>2</v>
      </c>
      <c r="DW83" s="12">
        <v>2</v>
      </c>
      <c r="DX83" s="12">
        <v>3</v>
      </c>
      <c r="DY83" s="12">
        <v>2</v>
      </c>
      <c r="DZ83" s="12">
        <v>1</v>
      </c>
      <c r="EA83" s="12">
        <v>2</v>
      </c>
      <c r="EB83" s="12">
        <v>3</v>
      </c>
      <c r="EC83" s="12">
        <v>1</v>
      </c>
      <c r="ED83" s="12">
        <v>2</v>
      </c>
      <c r="EE83" s="12">
        <v>2</v>
      </c>
      <c r="EF83" s="12">
        <v>2</v>
      </c>
      <c r="EG83" s="12">
        <v>3</v>
      </c>
      <c r="EH83" s="12">
        <v>3</v>
      </c>
      <c r="EI83" s="12" t="s">
        <v>232</v>
      </c>
      <c r="EJ83" s="12">
        <v>2</v>
      </c>
      <c r="EK83" s="12">
        <v>4</v>
      </c>
      <c r="EL83" s="12">
        <v>2</v>
      </c>
      <c r="EM83" s="12">
        <v>3</v>
      </c>
      <c r="EN83" s="12">
        <v>2</v>
      </c>
      <c r="EO83" s="12">
        <v>3</v>
      </c>
      <c r="EP83" s="12">
        <v>3</v>
      </c>
      <c r="EQ83" s="12">
        <v>3</v>
      </c>
      <c r="ER83" s="12">
        <v>3</v>
      </c>
      <c r="ES83" s="12">
        <v>1</v>
      </c>
      <c r="ET83" s="12">
        <v>2</v>
      </c>
      <c r="EU83" s="12">
        <v>3</v>
      </c>
      <c r="EV83" s="12">
        <v>3</v>
      </c>
      <c r="EW83" s="12">
        <v>2</v>
      </c>
      <c r="EX83" s="12">
        <v>3</v>
      </c>
      <c r="EY83" s="12">
        <v>3</v>
      </c>
      <c r="EZ83" s="12">
        <v>2</v>
      </c>
      <c r="FA83" s="12">
        <v>3</v>
      </c>
      <c r="FB83" s="12">
        <v>3</v>
      </c>
      <c r="FC83" s="12">
        <v>2</v>
      </c>
      <c r="FD83" s="12">
        <v>1</v>
      </c>
      <c r="FE83" s="12">
        <v>1</v>
      </c>
      <c r="FF83" s="12">
        <v>3</v>
      </c>
      <c r="FG83" s="14">
        <f t="shared" si="124"/>
        <v>2.0454545454545454</v>
      </c>
      <c r="FH83">
        <f t="shared" si="125"/>
        <v>44</v>
      </c>
      <c r="FI83">
        <f t="shared" si="126"/>
        <v>65</v>
      </c>
      <c r="FJ83">
        <f t="shared" si="127"/>
        <v>39</v>
      </c>
      <c r="FK83">
        <f t="shared" si="128"/>
        <v>6</v>
      </c>
      <c r="FL83">
        <f t="shared" si="129"/>
        <v>5</v>
      </c>
      <c r="FN83" s="20">
        <f t="shared" si="130"/>
        <v>0.27672955974842767</v>
      </c>
      <c r="FO83" s="20">
        <f t="shared" si="131"/>
        <v>0.4088050314465409</v>
      </c>
      <c r="FP83" s="20">
        <f t="shared" si="132"/>
        <v>0.24528301886792453</v>
      </c>
      <c r="FQ83" s="20">
        <f t="shared" si="133"/>
        <v>3.7735849056603772E-2</v>
      </c>
      <c r="FR83" s="20">
        <f t="shared" si="134"/>
        <v>3.1446540880503145E-2</v>
      </c>
      <c r="FT83" s="20">
        <f t="shared" si="135"/>
        <v>0.68553459119496851</v>
      </c>
      <c r="FU83" s="20">
        <f t="shared" si="136"/>
        <v>0.28301886792452829</v>
      </c>
      <c r="FV83" s="20">
        <f t="shared" si="137"/>
        <v>3.1446540880503145E-2</v>
      </c>
    </row>
    <row r="84" spans="1:178" s="9" customFormat="1" ht="15" thickBot="1" x14ac:dyDescent="0.4">
      <c r="A84" s="8"/>
      <c r="H84" s="9" t="s">
        <v>103</v>
      </c>
      <c r="P84" s="9" t="s">
        <v>168</v>
      </c>
      <c r="AH84" s="9" t="s">
        <v>221</v>
      </c>
      <c r="BQ84" s="9" t="s">
        <v>164</v>
      </c>
      <c r="CU84" s="9" t="s">
        <v>120</v>
      </c>
      <c r="FG84" s="16"/>
    </row>
    <row r="85" spans="1:178" ht="15" thickBot="1" x14ac:dyDescent="0.4">
      <c r="A85" s="5" t="s">
        <v>67</v>
      </c>
      <c r="B85" s="4"/>
      <c r="C85" s="4"/>
      <c r="D85" s="4" t="s">
        <v>96</v>
      </c>
      <c r="E85" s="4"/>
      <c r="F85" s="4"/>
      <c r="G85" s="4"/>
      <c r="H85" s="4"/>
      <c r="I85" s="4"/>
      <c r="J85" s="4" t="s">
        <v>107</v>
      </c>
      <c r="K85" s="4"/>
      <c r="L85" s="4" t="s">
        <v>141</v>
      </c>
      <c r="M85" s="4"/>
      <c r="N85" s="4"/>
      <c r="O85" s="4"/>
      <c r="P85" s="4"/>
      <c r="Q85" s="4" t="s">
        <v>175</v>
      </c>
      <c r="R85" s="4"/>
      <c r="S85" s="4"/>
      <c r="T85" s="4"/>
      <c r="U85" s="4"/>
      <c r="V85" s="4"/>
      <c r="W85" s="4" t="s">
        <v>183</v>
      </c>
      <c r="X85" s="4"/>
      <c r="Y85" s="4"/>
      <c r="Z85" s="4"/>
      <c r="AA85" s="4"/>
      <c r="AB85" s="4"/>
      <c r="AC85" s="4"/>
      <c r="AD85" s="4"/>
      <c r="AE85" s="4" t="s">
        <v>220</v>
      </c>
      <c r="AF85" s="4"/>
      <c r="AG85" s="4"/>
      <c r="AH85" s="4"/>
      <c r="AI85" s="4"/>
      <c r="AJ85" s="4"/>
      <c r="AK85" s="4"/>
      <c r="AL85" s="4"/>
      <c r="AM85" s="4"/>
      <c r="AN85" s="4"/>
      <c r="AO85" s="4" t="s">
        <v>216</v>
      </c>
      <c r="AP85" s="4"/>
      <c r="AQ85" s="4"/>
      <c r="AR85" s="4"/>
      <c r="AS85" s="4" t="s">
        <v>208</v>
      </c>
      <c r="AT85" s="4"/>
      <c r="AU85" s="4"/>
      <c r="AV85" s="4"/>
      <c r="AW85" s="4"/>
      <c r="AX85" s="4" t="s">
        <v>198</v>
      </c>
      <c r="AY85" s="4"/>
      <c r="AZ85" s="4"/>
      <c r="BA85" s="4"/>
      <c r="BB85" s="4" t="s">
        <v>196</v>
      </c>
      <c r="BC85" s="4" t="s">
        <v>188</v>
      </c>
      <c r="BD85" s="4"/>
      <c r="BE85" s="4"/>
      <c r="BF85" s="4"/>
      <c r="BG85" s="4"/>
      <c r="BH85" s="4"/>
      <c r="BI85" s="4"/>
      <c r="BJ85" s="4" t="s">
        <v>225</v>
      </c>
      <c r="BK85" s="4" t="s">
        <v>186</v>
      </c>
      <c r="BL85" s="4"/>
      <c r="BM85" s="4"/>
      <c r="BN85" s="4"/>
      <c r="BO85" s="4"/>
      <c r="BP85" s="4"/>
      <c r="BQ85" s="4"/>
      <c r="BR85" s="4"/>
      <c r="BS85" s="4"/>
      <c r="BT85" s="4"/>
      <c r="BU85" s="4"/>
      <c r="BV85" s="4" t="s">
        <v>161</v>
      </c>
      <c r="BW85" s="4"/>
      <c r="BX85" s="4" t="s">
        <v>159</v>
      </c>
      <c r="BY85" s="4" t="s">
        <v>155</v>
      </c>
      <c r="BZ85" s="4" t="s">
        <v>150</v>
      </c>
      <c r="CA85" s="4"/>
      <c r="CB85" s="4"/>
      <c r="CC85" s="4" t="s">
        <v>147</v>
      </c>
      <c r="CD85" s="4"/>
      <c r="CE85" s="4"/>
      <c r="CF85" s="4"/>
      <c r="CG85" s="4"/>
      <c r="CH85" s="4"/>
      <c r="CI85" s="4" t="s">
        <v>143</v>
      </c>
      <c r="CJ85" s="4"/>
      <c r="CK85" s="4"/>
      <c r="CL85" s="4"/>
      <c r="CM85" s="4"/>
      <c r="CN85" s="4"/>
      <c r="CO85" s="4"/>
      <c r="CP85" s="4"/>
      <c r="CQ85" s="4"/>
      <c r="CR85" s="4"/>
      <c r="CS85" s="4" t="s">
        <v>123</v>
      </c>
      <c r="CT85" s="4"/>
      <c r="CU85" s="4"/>
      <c r="CV85" s="4" t="s">
        <v>135</v>
      </c>
      <c r="CW85" s="4"/>
      <c r="CX85" s="4"/>
      <c r="CY85" s="4"/>
      <c r="CZ85" s="4"/>
      <c r="DA85" s="4"/>
      <c r="DB85" s="4"/>
      <c r="DC85" s="4"/>
      <c r="DD85" s="4" t="s">
        <v>131</v>
      </c>
      <c r="DE85" s="4" t="s">
        <v>127</v>
      </c>
      <c r="DF85" s="4"/>
      <c r="DG85" s="4"/>
      <c r="DH85" s="4"/>
      <c r="DI85" s="4"/>
      <c r="DJ85" s="4"/>
      <c r="DK85" s="4"/>
      <c r="DL85" s="4"/>
      <c r="DM85" s="4"/>
      <c r="DN85" s="4"/>
      <c r="DO85" s="4"/>
      <c r="DP85" s="4"/>
      <c r="DQ85" s="4" t="s">
        <v>118</v>
      </c>
      <c r="DR85" s="4" t="s">
        <v>111</v>
      </c>
      <c r="DS85" s="4"/>
      <c r="DT85" s="4"/>
      <c r="DU85" s="4"/>
      <c r="DV85" s="4"/>
      <c r="DW85" s="12"/>
      <c r="DX85" s="12"/>
      <c r="DY85" s="12"/>
      <c r="DZ85" s="12" t="s">
        <v>286</v>
      </c>
      <c r="EA85" s="12" t="s">
        <v>287</v>
      </c>
      <c r="EB85" s="12"/>
      <c r="EC85" s="12"/>
      <c r="ED85" s="12" t="s">
        <v>288</v>
      </c>
      <c r="EE85" s="12"/>
      <c r="EF85" s="12"/>
      <c r="EG85" s="12"/>
      <c r="EH85" s="12" t="s">
        <v>289</v>
      </c>
      <c r="EI85" s="12" t="s">
        <v>290</v>
      </c>
      <c r="EJ85" s="12" t="s">
        <v>291</v>
      </c>
      <c r="EK85" s="12" t="s">
        <v>292</v>
      </c>
      <c r="EL85" s="12" t="s">
        <v>293</v>
      </c>
      <c r="EM85" s="12"/>
      <c r="EN85" s="12" t="s">
        <v>294</v>
      </c>
      <c r="EO85" s="12"/>
      <c r="EP85" s="12"/>
      <c r="EQ85" s="12"/>
      <c r="ER85" s="12" t="s">
        <v>295</v>
      </c>
      <c r="ES85" s="12" t="s">
        <v>296</v>
      </c>
      <c r="ET85" s="12"/>
      <c r="EU85" s="12"/>
      <c r="EV85" s="12" t="s">
        <v>297</v>
      </c>
      <c r="EW85" s="12" t="s">
        <v>298</v>
      </c>
      <c r="EX85" s="12" t="s">
        <v>298</v>
      </c>
      <c r="EY85" s="12" t="s">
        <v>299</v>
      </c>
      <c r="EZ85" s="12" t="s">
        <v>300</v>
      </c>
      <c r="FA85" s="12" t="s">
        <v>294</v>
      </c>
      <c r="FB85" s="12" t="s">
        <v>301</v>
      </c>
      <c r="FC85" s="12" t="s">
        <v>302</v>
      </c>
      <c r="FD85" s="12"/>
      <c r="FE85" s="12"/>
      <c r="FF85" s="12" t="s">
        <v>303</v>
      </c>
    </row>
    <row r="86" spans="1:178" ht="15" thickBot="1" x14ac:dyDescent="0.4">
      <c r="A86" s="1" t="s">
        <v>78</v>
      </c>
      <c r="B86" s="4"/>
      <c r="C86" s="4"/>
      <c r="D86" s="4" t="s">
        <v>97</v>
      </c>
      <c r="E86" s="4"/>
      <c r="F86" s="4"/>
      <c r="G86" s="4"/>
      <c r="H86" s="4"/>
      <c r="I86" s="4"/>
      <c r="J86" s="4" t="s">
        <v>108</v>
      </c>
      <c r="K86" s="4"/>
      <c r="L86" s="4"/>
      <c r="M86" s="4"/>
      <c r="N86" s="4"/>
      <c r="O86" s="4"/>
      <c r="P86" s="4" t="s">
        <v>169</v>
      </c>
      <c r="Q86" s="4" t="s">
        <v>176</v>
      </c>
      <c r="R86" s="4"/>
      <c r="S86" s="4" t="s">
        <v>179</v>
      </c>
      <c r="T86" s="4"/>
      <c r="U86" s="4"/>
      <c r="V86" s="4" t="s">
        <v>204</v>
      </c>
      <c r="W86" s="4" t="s">
        <v>184</v>
      </c>
      <c r="X86" s="4"/>
      <c r="Y86" s="4"/>
      <c r="Z86" s="4"/>
      <c r="AA86" s="4"/>
      <c r="AB86" s="4"/>
      <c r="AC86" s="4"/>
      <c r="AD86" s="4"/>
      <c r="AE86" s="4"/>
      <c r="AF86" s="4"/>
      <c r="AG86" s="4"/>
      <c r="AH86" s="4"/>
      <c r="AI86" s="4"/>
      <c r="AJ86" s="4" t="s">
        <v>218</v>
      </c>
      <c r="AK86" s="4"/>
      <c r="AL86" s="4"/>
      <c r="AM86" s="4"/>
      <c r="AN86" s="4"/>
      <c r="AO86" s="4"/>
      <c r="AP86" s="4" t="s">
        <v>213</v>
      </c>
      <c r="AQ86" s="4"/>
      <c r="AR86" s="4"/>
      <c r="AS86" s="4"/>
      <c r="AT86" s="4"/>
      <c r="AU86" s="4"/>
      <c r="AV86" s="4"/>
      <c r="AW86" s="4"/>
      <c r="AX86" s="4"/>
      <c r="AY86" s="4"/>
      <c r="AZ86" s="4"/>
      <c r="BA86" s="4"/>
      <c r="BB86" s="4"/>
      <c r="BC86" s="4"/>
      <c r="BD86" s="4"/>
      <c r="BE86" s="4"/>
      <c r="BF86" s="4"/>
      <c r="BG86" s="4" t="s">
        <v>190</v>
      </c>
      <c r="BH86" s="4"/>
      <c r="BI86" s="4"/>
      <c r="BJ86" s="4" t="s">
        <v>226</v>
      </c>
      <c r="BK86" s="4" t="s">
        <v>185</v>
      </c>
      <c r="BL86" s="4"/>
      <c r="BM86" s="4"/>
      <c r="BN86" s="4" t="s">
        <v>231</v>
      </c>
      <c r="BO86" s="4"/>
      <c r="BP86" s="4"/>
      <c r="BQ86" s="4"/>
      <c r="BR86" s="4"/>
      <c r="BS86" s="4"/>
      <c r="BT86" s="4"/>
      <c r="BU86" s="4"/>
      <c r="BV86" s="4" t="s">
        <v>162</v>
      </c>
      <c r="BW86" s="4"/>
      <c r="BX86" s="4" t="s">
        <v>160</v>
      </c>
      <c r="BY86" s="4" t="s">
        <v>156</v>
      </c>
      <c r="BZ86" s="4" t="s">
        <v>151</v>
      </c>
      <c r="CA86" s="4" t="s">
        <v>142</v>
      </c>
      <c r="CB86" s="4"/>
      <c r="CC86" s="4" t="s">
        <v>148</v>
      </c>
      <c r="CD86" s="4"/>
      <c r="CE86" s="4" t="s">
        <v>144</v>
      </c>
      <c r="CF86" s="4"/>
      <c r="CG86" s="4"/>
      <c r="CH86" s="4"/>
      <c r="CI86" s="4"/>
      <c r="CJ86" s="4"/>
      <c r="CK86" s="4"/>
      <c r="CL86" s="4"/>
      <c r="CM86" s="4" t="s">
        <v>137</v>
      </c>
      <c r="CN86" s="4"/>
      <c r="CO86" s="4"/>
      <c r="CP86" s="4"/>
      <c r="CQ86" s="4"/>
      <c r="CR86" s="4"/>
      <c r="CS86" s="4" t="s">
        <v>124</v>
      </c>
      <c r="CT86" s="4"/>
      <c r="CU86" s="4"/>
      <c r="CV86" s="4"/>
      <c r="CW86" s="4"/>
      <c r="CX86" s="4" t="s">
        <v>133</v>
      </c>
      <c r="CY86" s="4"/>
      <c r="CZ86" s="4"/>
      <c r="DA86" s="4"/>
      <c r="DB86" s="4"/>
      <c r="DC86" s="4"/>
      <c r="DD86" s="4"/>
      <c r="DE86" s="4"/>
      <c r="DF86" s="4"/>
      <c r="DG86" s="4"/>
      <c r="DH86" s="4" t="s">
        <v>125</v>
      </c>
      <c r="DI86" s="4"/>
      <c r="DJ86" s="4"/>
      <c r="DK86" s="4"/>
      <c r="DL86" s="4"/>
      <c r="DM86" s="4" t="s">
        <v>116</v>
      </c>
      <c r="DN86" s="4"/>
      <c r="DO86" s="4"/>
      <c r="DP86" s="4"/>
      <c r="DQ86" s="4" t="s">
        <v>119</v>
      </c>
      <c r="DR86" s="4" t="s">
        <v>112</v>
      </c>
      <c r="DS86" s="4"/>
      <c r="DT86" s="4" t="s">
        <v>109</v>
      </c>
      <c r="DU86" s="4"/>
      <c r="DV86" s="4"/>
      <c r="DW86" s="12"/>
      <c r="DX86" s="12"/>
      <c r="DY86" s="12"/>
      <c r="DZ86" s="12"/>
      <c r="EA86" s="12"/>
      <c r="EB86" s="12"/>
      <c r="EC86" s="12"/>
      <c r="ED86" s="12" t="s">
        <v>304</v>
      </c>
      <c r="EE86" s="12"/>
      <c r="EF86" s="12"/>
      <c r="EG86" s="12"/>
      <c r="EH86" s="12"/>
      <c r="EI86" s="12" t="s">
        <v>305</v>
      </c>
      <c r="EJ86" s="12"/>
      <c r="EK86" s="12" t="s">
        <v>306</v>
      </c>
      <c r="EL86" s="12"/>
      <c r="EM86" s="12"/>
      <c r="EN86" s="12"/>
      <c r="EO86" s="12"/>
      <c r="EP86" s="12"/>
      <c r="EQ86" s="12"/>
      <c r="ER86" s="12" t="s">
        <v>307</v>
      </c>
      <c r="ES86" s="12" t="s">
        <v>308</v>
      </c>
      <c r="ET86" s="12"/>
      <c r="EU86" s="12"/>
      <c r="EV86" s="12" t="s">
        <v>309</v>
      </c>
      <c r="EW86" s="12" t="s">
        <v>310</v>
      </c>
      <c r="EX86" s="12" t="s">
        <v>311</v>
      </c>
      <c r="EY86" s="12" t="s">
        <v>312</v>
      </c>
      <c r="EZ86" s="12" t="s">
        <v>313</v>
      </c>
      <c r="FA86" s="12" t="s">
        <v>314</v>
      </c>
      <c r="FB86" s="12" t="s">
        <v>315</v>
      </c>
      <c r="FC86" s="12" t="s">
        <v>316</v>
      </c>
      <c r="FD86" s="12"/>
      <c r="FE86" s="12"/>
      <c r="FF86" s="12" t="s">
        <v>317</v>
      </c>
    </row>
    <row r="87" spans="1:178" ht="15" thickBot="1" x14ac:dyDescent="0.4">
      <c r="AB87" t="s">
        <v>177</v>
      </c>
      <c r="AD87" t="s">
        <v>219</v>
      </c>
      <c r="AL87" t="s">
        <v>205</v>
      </c>
      <c r="AT87" t="s">
        <v>209</v>
      </c>
      <c r="FH87" t="s">
        <v>321</v>
      </c>
      <c r="FI87" t="s">
        <v>322</v>
      </c>
      <c r="FJ87" t="s">
        <v>323</v>
      </c>
    </row>
    <row r="88" spans="1:178" ht="15" thickBot="1" x14ac:dyDescent="0.4">
      <c r="A88" s="5" t="s">
        <v>81</v>
      </c>
      <c r="B88" s="4" t="s">
        <v>88</v>
      </c>
      <c r="C88" s="4" t="s">
        <v>88</v>
      </c>
      <c r="D88" s="4" t="s">
        <v>88</v>
      </c>
      <c r="E88" s="4" t="s">
        <v>88</v>
      </c>
      <c r="F88" s="4" t="s">
        <v>88</v>
      </c>
      <c r="G88" s="4" t="s">
        <v>88</v>
      </c>
      <c r="H88" s="4" t="s">
        <v>104</v>
      </c>
      <c r="I88" s="4" t="s">
        <v>88</v>
      </c>
      <c r="J88" s="4" t="s">
        <v>104</v>
      </c>
      <c r="K88" s="4" t="s">
        <v>88</v>
      </c>
      <c r="L88" s="4" t="s">
        <v>89</v>
      </c>
      <c r="M88" s="4" t="s">
        <v>88</v>
      </c>
      <c r="N88" s="4" t="s">
        <v>88</v>
      </c>
      <c r="O88" s="4" t="s">
        <v>88</v>
      </c>
      <c r="P88" s="4" t="s">
        <v>88</v>
      </c>
      <c r="Q88" s="4" t="s">
        <v>88</v>
      </c>
      <c r="R88" s="4" t="s">
        <v>88</v>
      </c>
      <c r="S88" s="4" t="s">
        <v>88</v>
      </c>
      <c r="T88" s="4" t="s">
        <v>88</v>
      </c>
      <c r="U88" s="4" t="s">
        <v>88</v>
      </c>
      <c r="V88" s="4" t="s">
        <v>88</v>
      </c>
      <c r="W88" s="4" t="s">
        <v>89</v>
      </c>
      <c r="X88" s="4" t="s">
        <v>104</v>
      </c>
      <c r="Y88" s="4" t="s">
        <v>104</v>
      </c>
      <c r="Z88" s="4" t="s">
        <v>88</v>
      </c>
      <c r="AA88" s="4" t="s">
        <v>88</v>
      </c>
      <c r="AB88" s="4" t="s">
        <v>89</v>
      </c>
      <c r="AC88" s="4" t="s">
        <v>104</v>
      </c>
      <c r="AD88" s="4" t="s">
        <v>88</v>
      </c>
      <c r="AE88" s="4" t="s">
        <v>104</v>
      </c>
      <c r="AF88" s="4" t="s">
        <v>104</v>
      </c>
      <c r="AG88" s="4" t="s">
        <v>104</v>
      </c>
      <c r="AH88" s="4" t="s">
        <v>88</v>
      </c>
      <c r="AI88" s="4" t="s">
        <v>104</v>
      </c>
      <c r="AJ88" s="4" t="s">
        <v>104</v>
      </c>
      <c r="AK88" s="4" t="s">
        <v>88</v>
      </c>
      <c r="AL88" s="4" t="s">
        <v>104</v>
      </c>
      <c r="AM88" s="4" t="s">
        <v>88</v>
      </c>
      <c r="AN88" s="4" t="s">
        <v>104</v>
      </c>
      <c r="AO88" s="4" t="s">
        <v>104</v>
      </c>
      <c r="AP88" s="4" t="s">
        <v>104</v>
      </c>
      <c r="AQ88" s="4" t="s">
        <v>88</v>
      </c>
      <c r="AR88" s="4" t="s">
        <v>88</v>
      </c>
      <c r="AS88" s="4" t="s">
        <v>89</v>
      </c>
      <c r="AT88" s="4" t="s">
        <v>88</v>
      </c>
      <c r="AU88" s="4" t="s">
        <v>88</v>
      </c>
      <c r="AV88" s="4" t="s">
        <v>88</v>
      </c>
      <c r="AW88" s="4" t="s">
        <v>88</v>
      </c>
      <c r="AX88" s="4" t="s">
        <v>104</v>
      </c>
      <c r="AY88" s="4" t="s">
        <v>88</v>
      </c>
      <c r="AZ88" s="4" t="s">
        <v>104</v>
      </c>
      <c r="BA88" s="4" t="s">
        <v>104</v>
      </c>
      <c r="BB88" s="4" t="s">
        <v>104</v>
      </c>
      <c r="BC88" s="4" t="s">
        <v>88</v>
      </c>
      <c r="BD88" s="4" t="s">
        <v>104</v>
      </c>
      <c r="BE88" s="4" t="s">
        <v>88</v>
      </c>
      <c r="BF88" s="4" t="s">
        <v>104</v>
      </c>
      <c r="BG88" s="4" t="s">
        <v>104</v>
      </c>
      <c r="BH88" s="4" t="s">
        <v>88</v>
      </c>
      <c r="BI88" s="4" t="s">
        <v>89</v>
      </c>
      <c r="BJ88" s="4" t="s">
        <v>104</v>
      </c>
      <c r="BK88" s="4" t="s">
        <v>88</v>
      </c>
      <c r="BL88" s="4" t="s">
        <v>104</v>
      </c>
      <c r="BM88" s="4" t="s">
        <v>104</v>
      </c>
      <c r="BN88" s="4" t="s">
        <v>231</v>
      </c>
      <c r="BO88" s="4" t="s">
        <v>88</v>
      </c>
      <c r="BP88" s="4" t="s">
        <v>104</v>
      </c>
      <c r="BQ88" s="4" t="s">
        <v>88</v>
      </c>
      <c r="BR88" s="4" t="s">
        <v>89</v>
      </c>
      <c r="BS88" s="4" t="s">
        <v>88</v>
      </c>
      <c r="BT88" s="4" t="s">
        <v>104</v>
      </c>
      <c r="BU88" s="4" t="s">
        <v>88</v>
      </c>
      <c r="BV88" s="4" t="s">
        <v>89</v>
      </c>
      <c r="BW88" s="4" t="s">
        <v>89</v>
      </c>
      <c r="BX88" s="4" t="s">
        <v>88</v>
      </c>
      <c r="BY88" s="4" t="s">
        <v>88</v>
      </c>
      <c r="BZ88" s="4" t="s">
        <v>104</v>
      </c>
      <c r="CA88" s="4" t="s">
        <v>104</v>
      </c>
      <c r="CB88" s="4" t="s">
        <v>104</v>
      </c>
      <c r="CC88" s="4" t="s">
        <v>88</v>
      </c>
      <c r="CD88" s="4" t="s">
        <v>104</v>
      </c>
      <c r="CE88" s="4" t="s">
        <v>89</v>
      </c>
      <c r="CF88" s="4" t="s">
        <v>88</v>
      </c>
      <c r="CG88" s="4" t="s">
        <v>104</v>
      </c>
      <c r="CH88" s="4" t="s">
        <v>88</v>
      </c>
      <c r="CI88" s="4" t="s">
        <v>88</v>
      </c>
      <c r="CJ88" s="4" t="s">
        <v>88</v>
      </c>
      <c r="CK88" s="4" t="s">
        <v>89</v>
      </c>
      <c r="CL88" s="4" t="s">
        <v>88</v>
      </c>
      <c r="CM88" s="4" t="s">
        <v>88</v>
      </c>
      <c r="CN88" s="4" t="s">
        <v>88</v>
      </c>
      <c r="CO88" s="4" t="s">
        <v>88</v>
      </c>
      <c r="CP88" s="4" t="s">
        <v>88</v>
      </c>
      <c r="CQ88" s="4" t="s">
        <v>88</v>
      </c>
      <c r="CR88" s="4" t="s">
        <v>88</v>
      </c>
      <c r="CS88" s="4" t="s">
        <v>88</v>
      </c>
      <c r="CT88" s="4" t="s">
        <v>104</v>
      </c>
      <c r="CU88" s="4" t="s">
        <v>88</v>
      </c>
      <c r="CV88" s="4" t="s">
        <v>88</v>
      </c>
      <c r="CW88" s="4" t="s">
        <v>89</v>
      </c>
      <c r="CX88" s="4" t="s">
        <v>88</v>
      </c>
      <c r="CY88" s="4" t="s">
        <v>89</v>
      </c>
      <c r="CZ88" s="4" t="s">
        <v>88</v>
      </c>
      <c r="DA88" s="4" t="s">
        <v>104</v>
      </c>
      <c r="DB88" s="4" t="s">
        <v>89</v>
      </c>
      <c r="DC88" s="4" t="s">
        <v>89</v>
      </c>
      <c r="DD88" s="4" t="s">
        <v>88</v>
      </c>
      <c r="DE88" s="4" t="s">
        <v>89</v>
      </c>
      <c r="DF88" s="4" t="s">
        <v>89</v>
      </c>
      <c r="DG88" s="4" t="s">
        <v>89</v>
      </c>
      <c r="DH88" s="4" t="s">
        <v>88</v>
      </c>
      <c r="DI88" s="4" t="s">
        <v>104</v>
      </c>
      <c r="DJ88" s="4" t="s">
        <v>88</v>
      </c>
      <c r="DK88" s="4" t="s">
        <v>88</v>
      </c>
      <c r="DL88" s="4" t="s">
        <v>89</v>
      </c>
      <c r="DM88" s="4" t="s">
        <v>88</v>
      </c>
      <c r="DN88" s="4" t="s">
        <v>89</v>
      </c>
      <c r="DO88" s="4" t="s">
        <v>88</v>
      </c>
      <c r="DP88" s="4" t="s">
        <v>88</v>
      </c>
      <c r="DQ88" s="4" t="s">
        <v>89</v>
      </c>
      <c r="DR88" s="4" t="s">
        <v>104</v>
      </c>
      <c r="DS88" s="4" t="s">
        <v>89</v>
      </c>
      <c r="DT88" s="4" t="s">
        <v>88</v>
      </c>
      <c r="DU88" s="4" t="s">
        <v>88</v>
      </c>
      <c r="DV88" s="4" t="s">
        <v>88</v>
      </c>
      <c r="DW88" s="12" t="s">
        <v>88</v>
      </c>
      <c r="DX88" s="12" t="s">
        <v>88</v>
      </c>
      <c r="DY88" s="12" t="s">
        <v>89</v>
      </c>
      <c r="DZ88" s="12" t="s">
        <v>104</v>
      </c>
      <c r="EA88" s="12" t="s">
        <v>89</v>
      </c>
      <c r="EB88" s="12" t="s">
        <v>88</v>
      </c>
      <c r="EC88" s="12" t="s">
        <v>89</v>
      </c>
      <c r="ED88" s="12" t="s">
        <v>88</v>
      </c>
      <c r="EE88" s="12" t="s">
        <v>88</v>
      </c>
      <c r="EF88" s="12" t="s">
        <v>89</v>
      </c>
      <c r="EG88" s="12" t="s">
        <v>88</v>
      </c>
      <c r="EH88" s="12" t="s">
        <v>88</v>
      </c>
      <c r="EI88" s="12" t="s">
        <v>88</v>
      </c>
      <c r="EJ88" s="12" t="s">
        <v>88</v>
      </c>
      <c r="EK88" s="12" t="s">
        <v>88</v>
      </c>
      <c r="EL88" s="12" t="s">
        <v>88</v>
      </c>
      <c r="EM88" s="12" t="s">
        <v>89</v>
      </c>
      <c r="EN88" s="12" t="s">
        <v>104</v>
      </c>
      <c r="EO88" s="12" t="s">
        <v>88</v>
      </c>
      <c r="EP88" s="12" t="s">
        <v>88</v>
      </c>
      <c r="EQ88" s="12" t="s">
        <v>89</v>
      </c>
      <c r="ER88" s="12" t="s">
        <v>88</v>
      </c>
      <c r="ES88" s="12" t="s">
        <v>88</v>
      </c>
      <c r="ET88" s="12" t="s">
        <v>88</v>
      </c>
      <c r="EU88" s="12" t="s">
        <v>89</v>
      </c>
      <c r="EV88" s="12" t="s">
        <v>89</v>
      </c>
      <c r="EW88" s="12" t="s">
        <v>89</v>
      </c>
      <c r="EX88" s="12" t="s">
        <v>89</v>
      </c>
      <c r="EY88" s="12" t="s">
        <v>88</v>
      </c>
      <c r="EZ88" s="12" t="s">
        <v>88</v>
      </c>
      <c r="FA88" s="12" t="s">
        <v>89</v>
      </c>
      <c r="FB88" s="12" t="s">
        <v>89</v>
      </c>
      <c r="FC88" s="12" t="s">
        <v>88</v>
      </c>
      <c r="FD88" s="12" t="s">
        <v>104</v>
      </c>
      <c r="FE88" s="12" t="s">
        <v>88</v>
      </c>
      <c r="FF88" s="12" t="s">
        <v>89</v>
      </c>
      <c r="FH88">
        <f>COUNTIF($B88:$FF88, "m")</f>
        <v>88</v>
      </c>
      <c r="FI88">
        <f>COUNTIF($B88:$FF88, "o")</f>
        <v>38</v>
      </c>
      <c r="FJ88">
        <f>COUNTIF($B88:$FF88, "s")</f>
        <v>34</v>
      </c>
    </row>
    <row r="89" spans="1:178" ht="15" thickBot="1" x14ac:dyDescent="0.4">
      <c r="A89" s="1" t="s">
        <v>80</v>
      </c>
      <c r="B89" s="4">
        <v>1</v>
      </c>
      <c r="C89" s="4">
        <v>1</v>
      </c>
      <c r="D89" s="4">
        <v>1</v>
      </c>
      <c r="E89" s="4">
        <v>2</v>
      </c>
      <c r="F89" s="4">
        <v>1</v>
      </c>
      <c r="G89" s="4">
        <v>1</v>
      </c>
      <c r="H89" s="4">
        <v>1</v>
      </c>
      <c r="I89" s="4">
        <v>1</v>
      </c>
      <c r="J89" s="4">
        <v>2</v>
      </c>
      <c r="K89" s="4">
        <v>1</v>
      </c>
      <c r="L89" s="4">
        <v>2</v>
      </c>
      <c r="M89" s="4">
        <v>1</v>
      </c>
      <c r="N89" s="4">
        <v>1</v>
      </c>
      <c r="O89" s="4">
        <v>2</v>
      </c>
      <c r="P89" s="4">
        <v>1</v>
      </c>
      <c r="Q89" s="4">
        <v>1</v>
      </c>
      <c r="R89" s="4">
        <v>1</v>
      </c>
      <c r="S89" s="4">
        <v>1</v>
      </c>
      <c r="T89" s="4">
        <v>1</v>
      </c>
      <c r="U89" s="4">
        <v>1</v>
      </c>
      <c r="V89" s="4">
        <v>1</v>
      </c>
      <c r="W89" s="4">
        <v>1</v>
      </c>
      <c r="X89" s="4">
        <v>2</v>
      </c>
      <c r="Y89" s="4">
        <v>1</v>
      </c>
      <c r="Z89" s="4">
        <v>1</v>
      </c>
      <c r="AA89" s="4">
        <v>2</v>
      </c>
      <c r="AB89" s="4">
        <v>2</v>
      </c>
      <c r="AC89" s="4">
        <v>2</v>
      </c>
      <c r="AD89" s="4">
        <v>1</v>
      </c>
      <c r="AE89" s="4">
        <v>1</v>
      </c>
      <c r="AF89" s="4">
        <v>2</v>
      </c>
      <c r="AG89" s="4">
        <v>2</v>
      </c>
      <c r="AH89" s="4">
        <v>1</v>
      </c>
      <c r="AI89" s="4">
        <v>1</v>
      </c>
      <c r="AJ89" s="4">
        <v>2</v>
      </c>
      <c r="AK89" s="4">
        <v>1</v>
      </c>
      <c r="AL89" s="4">
        <v>2</v>
      </c>
      <c r="AM89" s="4">
        <v>2</v>
      </c>
      <c r="AN89" s="4" t="s">
        <v>210</v>
      </c>
      <c r="AO89" s="4">
        <v>1</v>
      </c>
      <c r="AP89" s="4">
        <v>2</v>
      </c>
      <c r="AQ89" s="4">
        <v>1</v>
      </c>
      <c r="AR89" s="4">
        <v>1</v>
      </c>
      <c r="AS89" s="4">
        <v>1</v>
      </c>
      <c r="AT89" s="4">
        <v>2</v>
      </c>
      <c r="AU89" s="4">
        <v>1</v>
      </c>
      <c r="AV89" s="4">
        <v>2</v>
      </c>
      <c r="AW89" s="4">
        <v>1</v>
      </c>
      <c r="AX89" s="4">
        <v>2</v>
      </c>
      <c r="AY89" s="4">
        <v>1</v>
      </c>
      <c r="AZ89" s="4">
        <v>2</v>
      </c>
      <c r="BA89" s="4">
        <v>2</v>
      </c>
      <c r="BB89" s="4">
        <v>2</v>
      </c>
      <c r="BC89" s="4">
        <v>1</v>
      </c>
      <c r="BD89" s="4">
        <v>2</v>
      </c>
      <c r="BE89" s="4">
        <v>1</v>
      </c>
      <c r="BF89" s="4">
        <v>1</v>
      </c>
      <c r="BG89" s="4">
        <v>1</v>
      </c>
      <c r="BH89" s="4">
        <v>1</v>
      </c>
      <c r="BI89" s="4">
        <v>1</v>
      </c>
      <c r="BJ89" s="4">
        <v>1</v>
      </c>
      <c r="BK89" s="4">
        <v>1.2</v>
      </c>
      <c r="BL89" s="4">
        <v>1</v>
      </c>
      <c r="BM89" s="4">
        <v>2</v>
      </c>
      <c r="BN89" s="4">
        <v>1</v>
      </c>
      <c r="BO89" s="4">
        <v>2</v>
      </c>
      <c r="BP89" s="4">
        <v>1</v>
      </c>
      <c r="BQ89" s="4">
        <v>1.2</v>
      </c>
      <c r="BR89" s="4">
        <v>2</v>
      </c>
      <c r="BS89" s="4">
        <v>2</v>
      </c>
      <c r="BT89" s="4">
        <v>1</v>
      </c>
      <c r="BU89" s="4">
        <v>2</v>
      </c>
      <c r="BV89" s="4">
        <v>1.2</v>
      </c>
      <c r="BW89" s="4">
        <v>1</v>
      </c>
      <c r="BX89" s="4">
        <v>1.2</v>
      </c>
      <c r="BY89" s="4">
        <v>2</v>
      </c>
      <c r="BZ89" s="4">
        <v>1</v>
      </c>
      <c r="CA89" s="4">
        <v>2</v>
      </c>
      <c r="CB89" s="4">
        <v>1</v>
      </c>
      <c r="CC89" s="4">
        <v>1</v>
      </c>
      <c r="CD89" s="4">
        <v>1</v>
      </c>
      <c r="CE89" s="4">
        <v>1</v>
      </c>
      <c r="CF89" s="4">
        <v>1</v>
      </c>
      <c r="CG89" s="4">
        <v>2</v>
      </c>
      <c r="CH89" s="4">
        <v>2</v>
      </c>
      <c r="CI89" s="4">
        <v>2</v>
      </c>
      <c r="CJ89" s="4">
        <v>1</v>
      </c>
      <c r="CK89" s="4">
        <v>2</v>
      </c>
      <c r="CL89" s="4">
        <v>1</v>
      </c>
      <c r="CM89" s="4">
        <v>1</v>
      </c>
      <c r="CN89" s="4">
        <v>1</v>
      </c>
      <c r="CO89" s="4">
        <v>1</v>
      </c>
      <c r="CP89" s="4">
        <v>1</v>
      </c>
      <c r="CQ89" s="4">
        <v>2</v>
      </c>
      <c r="CR89" s="4">
        <v>1</v>
      </c>
      <c r="CS89" s="4">
        <v>2</v>
      </c>
      <c r="CT89" s="4">
        <v>2</v>
      </c>
      <c r="CU89" s="4">
        <v>2</v>
      </c>
      <c r="CV89" s="4">
        <v>1</v>
      </c>
      <c r="CW89" s="4">
        <v>1</v>
      </c>
      <c r="CX89" s="4">
        <v>1</v>
      </c>
      <c r="CY89" s="4">
        <v>2</v>
      </c>
      <c r="CZ89" s="4">
        <v>2</v>
      </c>
      <c r="DA89" s="4">
        <v>1</v>
      </c>
      <c r="DB89" s="4">
        <v>1</v>
      </c>
      <c r="DC89" s="4">
        <v>2</v>
      </c>
      <c r="DD89" s="4">
        <v>1</v>
      </c>
      <c r="DE89" s="4">
        <v>1</v>
      </c>
      <c r="DF89" s="4">
        <v>1</v>
      </c>
      <c r="DG89" s="4">
        <v>1.2</v>
      </c>
      <c r="DH89" s="4">
        <v>1</v>
      </c>
      <c r="DI89" s="4">
        <v>2</v>
      </c>
      <c r="DJ89" s="4">
        <v>2</v>
      </c>
      <c r="DK89" s="4">
        <v>2</v>
      </c>
      <c r="DL89" s="4">
        <v>1</v>
      </c>
      <c r="DM89" s="4">
        <v>1</v>
      </c>
      <c r="DN89" s="4">
        <v>2</v>
      </c>
      <c r="DO89" s="4">
        <v>1</v>
      </c>
      <c r="DP89" s="4">
        <v>1</v>
      </c>
      <c r="DQ89" s="4">
        <v>1.2</v>
      </c>
      <c r="DR89" s="4">
        <v>2</v>
      </c>
      <c r="DS89" s="4">
        <v>1</v>
      </c>
      <c r="DT89" s="4">
        <v>2</v>
      </c>
      <c r="DU89" s="4">
        <v>1</v>
      </c>
      <c r="DV89" s="4">
        <v>1</v>
      </c>
      <c r="DW89" s="12">
        <v>1</v>
      </c>
      <c r="DX89" s="12">
        <v>1</v>
      </c>
      <c r="DY89" s="12">
        <v>1</v>
      </c>
      <c r="DZ89" s="12">
        <v>1</v>
      </c>
      <c r="EA89" s="12">
        <v>1</v>
      </c>
      <c r="EB89" s="12">
        <v>1</v>
      </c>
      <c r="EC89" s="12">
        <v>1</v>
      </c>
      <c r="ED89" s="12">
        <v>1</v>
      </c>
      <c r="EE89" s="12">
        <v>1</v>
      </c>
      <c r="EF89" s="12">
        <v>2</v>
      </c>
      <c r="EG89" s="12">
        <v>2</v>
      </c>
      <c r="EH89" s="12">
        <v>1</v>
      </c>
      <c r="EI89" s="12">
        <v>1</v>
      </c>
      <c r="EJ89" s="12">
        <v>1</v>
      </c>
      <c r="EK89" s="12">
        <v>1</v>
      </c>
      <c r="EL89" s="12">
        <v>1</v>
      </c>
      <c r="EM89" s="12">
        <v>2</v>
      </c>
      <c r="EN89" s="12">
        <v>1</v>
      </c>
      <c r="EO89" s="12">
        <v>1</v>
      </c>
      <c r="EP89" s="12">
        <v>1</v>
      </c>
      <c r="EQ89" s="12">
        <v>2</v>
      </c>
      <c r="ER89" s="12">
        <v>1</v>
      </c>
      <c r="ES89" s="12">
        <v>1</v>
      </c>
      <c r="ET89" s="12">
        <v>1</v>
      </c>
      <c r="EU89" s="12">
        <v>1</v>
      </c>
      <c r="EV89" s="12">
        <v>1</v>
      </c>
      <c r="EW89" s="12"/>
      <c r="EX89" s="12">
        <v>1</v>
      </c>
      <c r="EY89" s="12">
        <v>1</v>
      </c>
      <c r="EZ89" s="12">
        <v>2</v>
      </c>
      <c r="FA89" s="12">
        <v>1</v>
      </c>
      <c r="FB89" s="13" t="s">
        <v>318</v>
      </c>
      <c r="FC89" s="12">
        <v>1</v>
      </c>
      <c r="FD89" s="12">
        <v>2</v>
      </c>
      <c r="FE89" s="12">
        <v>1</v>
      </c>
      <c r="FF89" s="12">
        <v>1</v>
      </c>
    </row>
    <row r="90" spans="1:178" ht="15" thickBot="1" x14ac:dyDescent="0.4">
      <c r="A90" s="1" t="s">
        <v>79</v>
      </c>
      <c r="B90" s="4" t="s">
        <v>89</v>
      </c>
      <c r="C90" s="4" t="s">
        <v>90</v>
      </c>
      <c r="D90" s="4" t="s">
        <v>98</v>
      </c>
      <c r="E90" s="4" t="s">
        <v>89</v>
      </c>
      <c r="F90" s="4" t="s">
        <v>89</v>
      </c>
      <c r="G90" s="4" t="s">
        <v>90</v>
      </c>
      <c r="H90" s="4" t="s">
        <v>89</v>
      </c>
      <c r="I90" s="4" t="s">
        <v>90</v>
      </c>
      <c r="J90" s="4" t="s">
        <v>90</v>
      </c>
      <c r="K90" s="4" t="s">
        <v>90</v>
      </c>
      <c r="L90" s="4" t="s">
        <v>89</v>
      </c>
      <c r="M90" s="4" t="s">
        <v>90</v>
      </c>
      <c r="N90" s="4" t="s">
        <v>89</v>
      </c>
      <c r="O90" s="4" t="s">
        <v>89</v>
      </c>
      <c r="P90" s="4" t="s">
        <v>170</v>
      </c>
      <c r="Q90" s="4" t="s">
        <v>90</v>
      </c>
      <c r="R90" s="4" t="s">
        <v>89</v>
      </c>
      <c r="S90" s="4" t="s">
        <v>89</v>
      </c>
      <c r="T90" s="4" t="s">
        <v>89</v>
      </c>
      <c r="U90" s="4" t="s">
        <v>90</v>
      </c>
      <c r="V90" s="4" t="s">
        <v>90</v>
      </c>
      <c r="W90" s="4" t="s">
        <v>98</v>
      </c>
      <c r="X90" s="4" t="s">
        <v>89</v>
      </c>
      <c r="Y90" s="4" t="s">
        <v>126</v>
      </c>
      <c r="Z90" s="4" t="s">
        <v>90</v>
      </c>
      <c r="AA90" s="4" t="s">
        <v>89</v>
      </c>
      <c r="AB90" s="4" t="s">
        <v>89</v>
      </c>
      <c r="AC90" s="4" t="s">
        <v>89</v>
      </c>
      <c r="AD90" s="4" t="s">
        <v>90</v>
      </c>
      <c r="AE90" s="4" t="s">
        <v>89</v>
      </c>
      <c r="AF90" s="4" t="s">
        <v>89</v>
      </c>
      <c r="AG90" s="4" t="s">
        <v>89</v>
      </c>
      <c r="AH90" s="4" t="s">
        <v>89</v>
      </c>
      <c r="AI90" s="4" t="s">
        <v>90</v>
      </c>
      <c r="AJ90" s="4" t="s">
        <v>89</v>
      </c>
      <c r="AK90" s="4" t="s">
        <v>89</v>
      </c>
      <c r="AL90" s="4" t="s">
        <v>89</v>
      </c>
      <c r="AM90" s="4" t="s">
        <v>98</v>
      </c>
      <c r="AN90" s="4" t="s">
        <v>90</v>
      </c>
      <c r="AO90" s="4" t="s">
        <v>90</v>
      </c>
      <c r="AP90" s="4" t="s">
        <v>90</v>
      </c>
      <c r="AQ90" s="4" t="s">
        <v>90</v>
      </c>
      <c r="AR90" s="4" t="s">
        <v>89</v>
      </c>
      <c r="AS90" s="4" t="s">
        <v>170</v>
      </c>
      <c r="AT90" s="4" t="s">
        <v>89</v>
      </c>
      <c r="AU90" s="4" t="s">
        <v>89</v>
      </c>
      <c r="AV90" s="4" t="s">
        <v>126</v>
      </c>
      <c r="AW90" s="4" t="s">
        <v>90</v>
      </c>
      <c r="AX90" s="4" t="s">
        <v>89</v>
      </c>
      <c r="AY90" s="4" t="s">
        <v>90</v>
      </c>
      <c r="AZ90" s="4" t="s">
        <v>89</v>
      </c>
      <c r="BA90" s="4" t="s">
        <v>90</v>
      </c>
      <c r="BB90" s="4" t="s">
        <v>89</v>
      </c>
      <c r="BC90" s="4" t="s">
        <v>90</v>
      </c>
      <c r="BD90" s="4" t="s">
        <v>89</v>
      </c>
      <c r="BE90" s="4" t="s">
        <v>89</v>
      </c>
      <c r="BF90" s="4" t="s">
        <v>89</v>
      </c>
      <c r="BG90" s="4" t="s">
        <v>89</v>
      </c>
      <c r="BH90" s="4" t="s">
        <v>90</v>
      </c>
      <c r="BI90" s="4" t="s">
        <v>90</v>
      </c>
      <c r="BJ90" s="4" t="s">
        <v>90</v>
      </c>
      <c r="BK90" s="4" t="s">
        <v>90</v>
      </c>
      <c r="BL90" s="4" t="s">
        <v>89</v>
      </c>
      <c r="BM90" s="4" t="s">
        <v>126</v>
      </c>
      <c r="BN90" s="4" t="s">
        <v>98</v>
      </c>
      <c r="BO90" s="4" t="s">
        <v>89</v>
      </c>
      <c r="BP90" s="4" t="s">
        <v>90</v>
      </c>
      <c r="BQ90" s="4" t="s">
        <v>89</v>
      </c>
      <c r="BR90" s="4" t="s">
        <v>90</v>
      </c>
      <c r="BS90" s="4" t="s">
        <v>89</v>
      </c>
      <c r="BT90" s="4" t="s">
        <v>90</v>
      </c>
      <c r="BU90" s="4" t="s">
        <v>98</v>
      </c>
      <c r="BV90" s="4" t="s">
        <v>90</v>
      </c>
      <c r="BW90" s="4" t="s">
        <v>89</v>
      </c>
      <c r="BX90" s="4" t="s">
        <v>89</v>
      </c>
      <c r="BY90" s="4" t="s">
        <v>89</v>
      </c>
      <c r="BZ90" s="4" t="s">
        <v>90</v>
      </c>
      <c r="CA90" s="4" t="s">
        <v>126</v>
      </c>
      <c r="CB90" s="4" t="s">
        <v>90</v>
      </c>
      <c r="CC90" s="4" t="s">
        <v>89</v>
      </c>
      <c r="CD90" s="4" t="s">
        <v>98</v>
      </c>
      <c r="CE90" s="4" t="s">
        <v>89</v>
      </c>
      <c r="CF90" s="4" t="s">
        <v>98</v>
      </c>
      <c r="CG90" s="4" t="s">
        <v>89</v>
      </c>
      <c r="CH90" s="4" t="s">
        <v>126</v>
      </c>
      <c r="CI90" s="4" t="s">
        <v>90</v>
      </c>
      <c r="CJ90" s="4" t="s">
        <v>90</v>
      </c>
      <c r="CK90" s="4" t="s">
        <v>89</v>
      </c>
      <c r="CL90" s="4" t="s">
        <v>90</v>
      </c>
      <c r="CM90" s="4" t="s">
        <v>89</v>
      </c>
      <c r="CN90" s="4" t="s">
        <v>89</v>
      </c>
      <c r="CO90" s="4" t="s">
        <v>98</v>
      </c>
      <c r="CP90" s="4" t="s">
        <v>89</v>
      </c>
      <c r="CQ90" s="4" t="s">
        <v>89</v>
      </c>
      <c r="CR90" s="4" t="s">
        <v>98</v>
      </c>
      <c r="CS90" s="4" t="s">
        <v>89</v>
      </c>
      <c r="CT90" s="4" t="s">
        <v>89</v>
      </c>
      <c r="CU90" s="4" t="s">
        <v>113</v>
      </c>
      <c r="CV90" s="4" t="s">
        <v>89</v>
      </c>
      <c r="CW90" s="4" t="s">
        <v>90</v>
      </c>
      <c r="CX90" s="4" t="s">
        <v>90</v>
      </c>
      <c r="CY90" s="4" t="s">
        <v>98</v>
      </c>
      <c r="CZ90" s="4" t="s">
        <v>98</v>
      </c>
      <c r="DA90" s="4" t="s">
        <v>90</v>
      </c>
      <c r="DB90" s="4" t="s">
        <v>90</v>
      </c>
      <c r="DC90" s="4" t="s">
        <v>89</v>
      </c>
      <c r="DD90" s="4" t="s">
        <v>98</v>
      </c>
      <c r="DE90" s="4" t="s">
        <v>126</v>
      </c>
      <c r="DF90" s="4" t="s">
        <v>110</v>
      </c>
      <c r="DG90" s="4" t="s">
        <v>98</v>
      </c>
      <c r="DH90" s="4" t="s">
        <v>89</v>
      </c>
      <c r="DI90" s="4" t="s">
        <v>89</v>
      </c>
      <c r="DJ90" s="4" t="s">
        <v>89</v>
      </c>
      <c r="DK90" s="4" t="s">
        <v>90</v>
      </c>
      <c r="DL90" s="4" t="s">
        <v>113</v>
      </c>
      <c r="DM90" s="4" t="s">
        <v>90</v>
      </c>
      <c r="DN90" s="4" t="s">
        <v>89</v>
      </c>
      <c r="DO90" s="4" t="s">
        <v>89</v>
      </c>
      <c r="DP90" s="4" t="s">
        <v>98</v>
      </c>
      <c r="DQ90" s="4" t="s">
        <v>89</v>
      </c>
      <c r="DR90" s="4" t="s">
        <v>113</v>
      </c>
      <c r="DS90" s="4" t="s">
        <v>89</v>
      </c>
      <c r="DT90" s="4" t="s">
        <v>89</v>
      </c>
      <c r="DU90" s="4" t="s">
        <v>90</v>
      </c>
      <c r="DV90" s="4" t="s">
        <v>89</v>
      </c>
      <c r="DW90" s="12" t="s">
        <v>89</v>
      </c>
      <c r="DX90" s="12" t="s">
        <v>89</v>
      </c>
      <c r="DY90" s="12" t="s">
        <v>89</v>
      </c>
      <c r="DZ90" s="12" t="s">
        <v>90</v>
      </c>
      <c r="EA90" s="12" t="s">
        <v>319</v>
      </c>
      <c r="EB90" s="12" t="s">
        <v>90</v>
      </c>
      <c r="EC90" s="12" t="s">
        <v>89</v>
      </c>
      <c r="ED90" s="12" t="s">
        <v>319</v>
      </c>
      <c r="EE90" s="12" t="s">
        <v>98</v>
      </c>
      <c r="EF90" s="12" t="s">
        <v>89</v>
      </c>
      <c r="EG90" s="12" t="s">
        <v>89</v>
      </c>
      <c r="EH90" s="12" t="s">
        <v>98</v>
      </c>
      <c r="EI90" s="12" t="s">
        <v>319</v>
      </c>
      <c r="EJ90" s="12" t="s">
        <v>89</v>
      </c>
      <c r="EK90" s="12" t="s">
        <v>319</v>
      </c>
      <c r="EL90" s="12" t="s">
        <v>90</v>
      </c>
      <c r="EM90" s="12" t="s">
        <v>89</v>
      </c>
      <c r="EN90" s="12" t="s">
        <v>320</v>
      </c>
      <c r="EO90" s="12" t="s">
        <v>319</v>
      </c>
      <c r="EP90" s="12" t="s">
        <v>319</v>
      </c>
      <c r="EQ90" s="12" t="s">
        <v>89</v>
      </c>
      <c r="ER90" s="12" t="s">
        <v>98</v>
      </c>
      <c r="ES90" s="12" t="s">
        <v>89</v>
      </c>
      <c r="ET90" s="12" t="s">
        <v>98</v>
      </c>
      <c r="EU90" s="12" t="s">
        <v>90</v>
      </c>
      <c r="EV90" s="12" t="s">
        <v>319</v>
      </c>
      <c r="EW90" s="12" t="s">
        <v>90</v>
      </c>
      <c r="EX90" s="12" t="s">
        <v>98</v>
      </c>
      <c r="EY90" s="12" t="s">
        <v>90</v>
      </c>
      <c r="EZ90" s="12" t="s">
        <v>89</v>
      </c>
      <c r="FA90" s="12" t="s">
        <v>89</v>
      </c>
      <c r="FB90" s="12" t="s">
        <v>319</v>
      </c>
      <c r="FC90" s="12" t="s">
        <v>90</v>
      </c>
      <c r="FD90" s="12" t="s">
        <v>126</v>
      </c>
      <c r="FE90" s="12" t="s">
        <v>90</v>
      </c>
      <c r="FF90" s="12" t="s">
        <v>319</v>
      </c>
    </row>
    <row r="91" spans="1:178" x14ac:dyDescent="0.35">
      <c r="AF91">
        <v>3</v>
      </c>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R198"/>
  <sheetViews>
    <sheetView tabSelected="1" zoomScale="60" zoomScaleNormal="60" workbookViewId="0">
      <pane xSplit="1" topLeftCell="CW1" activePane="topRight" state="frozen"/>
      <selection activeCell="B210" sqref="B210"/>
      <selection pane="topRight" activeCell="B210" sqref="B210"/>
    </sheetView>
  </sheetViews>
  <sheetFormatPr defaultRowHeight="14.5" x14ac:dyDescent="0.35"/>
  <cols>
    <col min="1" max="1" width="68.453125" customWidth="1"/>
    <col min="2" max="102" width="4.54296875" customWidth="1"/>
    <col min="103" max="103" width="8.1796875" style="14" customWidth="1"/>
    <col min="110" max="111" width="8.7265625" style="20"/>
  </cols>
  <sheetData>
    <row r="1" spans="1:111" ht="19" thickBot="1" x14ac:dyDescent="0.4">
      <c r="A1" s="2" t="s">
        <v>8</v>
      </c>
      <c r="CZ1">
        <v>1</v>
      </c>
      <c r="DA1">
        <v>2</v>
      </c>
      <c r="DB1">
        <v>3</v>
      </c>
      <c r="DC1">
        <v>4</v>
      </c>
      <c r="DD1">
        <v>5</v>
      </c>
      <c r="DF1" s="20" t="s">
        <v>333</v>
      </c>
      <c r="DG1" s="20" t="s">
        <v>334</v>
      </c>
    </row>
    <row r="2" spans="1:111" ht="15" thickBot="1" x14ac:dyDescent="0.4">
      <c r="A2" s="5" t="s">
        <v>0</v>
      </c>
      <c r="B2" s="4">
        <v>2</v>
      </c>
      <c r="C2" s="4">
        <v>1</v>
      </c>
      <c r="D2" s="4">
        <v>2</v>
      </c>
      <c r="E2" s="4">
        <v>2</v>
      </c>
      <c r="F2" s="4">
        <v>1</v>
      </c>
      <c r="G2" s="4">
        <v>1</v>
      </c>
      <c r="H2" s="4">
        <v>2</v>
      </c>
      <c r="I2" s="4">
        <v>2</v>
      </c>
      <c r="J2" s="4">
        <v>1</v>
      </c>
      <c r="K2" s="4">
        <v>2</v>
      </c>
      <c r="L2" s="4">
        <v>1</v>
      </c>
      <c r="M2" s="4">
        <v>1</v>
      </c>
      <c r="N2" s="4">
        <v>2</v>
      </c>
      <c r="O2" s="4">
        <v>2</v>
      </c>
      <c r="P2" s="4">
        <v>2</v>
      </c>
      <c r="Q2" s="4">
        <v>1</v>
      </c>
      <c r="R2" s="4">
        <v>2</v>
      </c>
      <c r="S2" s="4">
        <v>2</v>
      </c>
      <c r="T2" s="4">
        <v>1</v>
      </c>
      <c r="U2" s="4">
        <v>1</v>
      </c>
      <c r="V2" s="4">
        <v>2</v>
      </c>
      <c r="W2" s="4">
        <v>2</v>
      </c>
      <c r="X2" s="4">
        <v>1</v>
      </c>
      <c r="Y2" s="4">
        <v>1</v>
      </c>
      <c r="Z2" s="4">
        <v>2</v>
      </c>
      <c r="AA2" s="4">
        <v>2</v>
      </c>
      <c r="AB2" s="4">
        <v>2</v>
      </c>
      <c r="AC2" s="4">
        <v>1</v>
      </c>
      <c r="AD2" s="4">
        <v>1</v>
      </c>
      <c r="AE2" s="4">
        <v>2</v>
      </c>
      <c r="AF2" s="4">
        <v>1</v>
      </c>
      <c r="AG2" s="4">
        <v>2</v>
      </c>
      <c r="AH2" s="4">
        <v>1</v>
      </c>
      <c r="AI2" s="4">
        <v>2</v>
      </c>
      <c r="AJ2" s="4">
        <v>2</v>
      </c>
      <c r="AK2" s="4">
        <v>2</v>
      </c>
      <c r="AL2" s="4">
        <v>1</v>
      </c>
      <c r="AM2" s="4">
        <v>1</v>
      </c>
      <c r="AN2" s="4">
        <v>1</v>
      </c>
      <c r="AO2" s="4">
        <v>2</v>
      </c>
      <c r="AP2" s="4">
        <v>2</v>
      </c>
      <c r="AQ2" s="4">
        <v>1</v>
      </c>
      <c r="AR2" s="4">
        <v>2</v>
      </c>
      <c r="AS2" s="4">
        <v>2</v>
      </c>
      <c r="AT2" s="4">
        <v>2</v>
      </c>
      <c r="AU2" s="4">
        <v>2</v>
      </c>
      <c r="AV2" s="4">
        <v>1</v>
      </c>
      <c r="AW2" s="4">
        <v>1</v>
      </c>
      <c r="AX2" s="4">
        <v>2</v>
      </c>
      <c r="AY2" s="4">
        <v>1</v>
      </c>
      <c r="AZ2" s="4">
        <v>1</v>
      </c>
      <c r="BA2" s="4">
        <v>1</v>
      </c>
      <c r="BB2" s="4">
        <v>2</v>
      </c>
      <c r="BC2" s="4">
        <v>2</v>
      </c>
      <c r="BD2" s="4">
        <v>2</v>
      </c>
      <c r="BE2" s="4">
        <v>1</v>
      </c>
      <c r="BF2" s="4">
        <v>1</v>
      </c>
      <c r="BG2" s="4">
        <v>2</v>
      </c>
      <c r="BH2" s="4">
        <v>2</v>
      </c>
      <c r="BI2" s="4">
        <v>2</v>
      </c>
      <c r="BJ2" s="4">
        <v>1</v>
      </c>
      <c r="BK2" s="4">
        <v>1</v>
      </c>
      <c r="BL2" s="4">
        <v>3</v>
      </c>
      <c r="BM2" s="4">
        <v>1</v>
      </c>
      <c r="BN2" s="4">
        <v>2</v>
      </c>
      <c r="BO2" s="4">
        <v>2</v>
      </c>
      <c r="BP2" s="4">
        <v>2</v>
      </c>
      <c r="BQ2" s="4">
        <v>1</v>
      </c>
      <c r="BR2" s="4">
        <v>1</v>
      </c>
      <c r="BS2" s="4">
        <v>1</v>
      </c>
      <c r="BT2" s="4">
        <v>2</v>
      </c>
      <c r="BU2" s="4">
        <v>1</v>
      </c>
      <c r="BV2" s="4">
        <v>3</v>
      </c>
      <c r="BW2" s="4">
        <v>3</v>
      </c>
      <c r="BX2" s="4">
        <v>2</v>
      </c>
      <c r="BY2" s="4">
        <v>1</v>
      </c>
      <c r="BZ2" s="4">
        <v>1</v>
      </c>
      <c r="CA2" s="4">
        <v>2</v>
      </c>
      <c r="CB2" s="4">
        <v>2</v>
      </c>
      <c r="CC2" s="4">
        <v>1</v>
      </c>
      <c r="CD2" s="4">
        <v>2</v>
      </c>
      <c r="CE2" s="4">
        <v>1</v>
      </c>
      <c r="CF2" s="4">
        <v>2</v>
      </c>
      <c r="CG2" s="4">
        <v>3</v>
      </c>
      <c r="CH2" s="4">
        <v>2</v>
      </c>
      <c r="CI2" s="4">
        <v>2</v>
      </c>
      <c r="CJ2" s="4">
        <v>1</v>
      </c>
      <c r="CK2" s="4">
        <v>2</v>
      </c>
      <c r="CL2" s="4">
        <v>3</v>
      </c>
      <c r="CM2" s="4">
        <v>3</v>
      </c>
      <c r="CN2" s="4">
        <v>2</v>
      </c>
      <c r="CO2" s="4">
        <v>1</v>
      </c>
      <c r="CP2" s="4">
        <v>2</v>
      </c>
      <c r="CQ2" s="4">
        <v>2</v>
      </c>
      <c r="CR2" s="4">
        <v>2</v>
      </c>
      <c r="CS2" s="4" t="s">
        <v>232</v>
      </c>
      <c r="CT2" s="4">
        <v>2</v>
      </c>
      <c r="CU2" s="4">
        <v>2</v>
      </c>
      <c r="CV2" s="4">
        <v>1</v>
      </c>
      <c r="CW2" s="4">
        <v>1</v>
      </c>
      <c r="CX2" s="4">
        <v>2</v>
      </c>
      <c r="CY2" s="14">
        <f t="shared" ref="CY2:CY9" si="0">AVERAGE(B2:CX2)</f>
        <v>1.65</v>
      </c>
      <c r="CZ2">
        <f t="shared" ref="CZ2:CZ9" si="1">COUNTIF(B2:CX2, 1)</f>
        <v>41</v>
      </c>
      <c r="DA2">
        <f t="shared" ref="DA2:DA9" si="2">COUNTIF(B2:CX2, 2)</f>
        <v>53</v>
      </c>
      <c r="DB2">
        <f t="shared" ref="DB2:DB9" si="3">COUNTIF(B2:CX2,3)</f>
        <v>6</v>
      </c>
      <c r="DC2">
        <f t="shared" ref="DC2:DC9" si="4">COUNTIF(B2:CX2, 4)</f>
        <v>0</v>
      </c>
      <c r="DD2">
        <f t="shared" ref="DD2:DD9" si="5">COUNTIF(B2:CX2, "N")</f>
        <v>1</v>
      </c>
      <c r="DF2" s="20">
        <f>(CZ2+DA2)/SUM(CZ2:DD2)</f>
        <v>0.93069306930693074</v>
      </c>
      <c r="DG2" s="20">
        <f>(DB2+DC2)/SUM(CZ2:DD2)</f>
        <v>5.9405940594059403E-2</v>
      </c>
    </row>
    <row r="3" spans="1:111" ht="15" thickBot="1" x14ac:dyDescent="0.4">
      <c r="A3" s="1" t="s">
        <v>1</v>
      </c>
      <c r="B3" s="4">
        <v>3</v>
      </c>
      <c r="C3" s="4">
        <v>2</v>
      </c>
      <c r="D3" s="4">
        <v>2</v>
      </c>
      <c r="E3" s="4">
        <v>2</v>
      </c>
      <c r="F3" s="4">
        <v>2</v>
      </c>
      <c r="G3" s="4">
        <v>1</v>
      </c>
      <c r="H3" s="4">
        <v>1</v>
      </c>
      <c r="I3" s="4">
        <v>1</v>
      </c>
      <c r="J3" s="4">
        <v>2</v>
      </c>
      <c r="K3" s="4">
        <v>2</v>
      </c>
      <c r="L3" s="4">
        <v>2</v>
      </c>
      <c r="M3" s="4">
        <v>1</v>
      </c>
      <c r="N3" s="4">
        <v>3</v>
      </c>
      <c r="O3" s="4">
        <v>2</v>
      </c>
      <c r="P3" s="4">
        <v>3</v>
      </c>
      <c r="Q3" s="4">
        <v>1</v>
      </c>
      <c r="R3" s="4">
        <v>2</v>
      </c>
      <c r="S3" s="4">
        <v>2</v>
      </c>
      <c r="T3" s="4">
        <v>2</v>
      </c>
      <c r="U3" s="4"/>
      <c r="V3" s="4">
        <v>2</v>
      </c>
      <c r="W3" s="4">
        <v>2</v>
      </c>
      <c r="X3" s="4">
        <v>2</v>
      </c>
      <c r="Y3" s="4">
        <v>1</v>
      </c>
      <c r="Z3" s="4">
        <v>2</v>
      </c>
      <c r="AA3" s="4">
        <v>2</v>
      </c>
      <c r="AB3" s="4">
        <v>2</v>
      </c>
      <c r="AC3" s="4">
        <v>1</v>
      </c>
      <c r="AD3" s="4">
        <v>2</v>
      </c>
      <c r="AE3" s="4">
        <v>2</v>
      </c>
      <c r="AF3" s="4">
        <v>2</v>
      </c>
      <c r="AG3" s="4">
        <v>2</v>
      </c>
      <c r="AH3" s="4">
        <v>1</v>
      </c>
      <c r="AI3" s="4">
        <v>2</v>
      </c>
      <c r="AJ3" s="4">
        <v>1</v>
      </c>
      <c r="AK3" s="4" t="s">
        <v>232</v>
      </c>
      <c r="AL3" s="4">
        <v>2</v>
      </c>
      <c r="AM3" s="4">
        <v>1</v>
      </c>
      <c r="AN3" s="4">
        <v>1</v>
      </c>
      <c r="AO3" s="4">
        <v>2</v>
      </c>
      <c r="AP3" s="4">
        <v>2</v>
      </c>
      <c r="AQ3" s="4">
        <v>1</v>
      </c>
      <c r="AR3" s="4">
        <v>2</v>
      </c>
      <c r="AS3" s="4">
        <v>3</v>
      </c>
      <c r="AT3" s="4">
        <v>3</v>
      </c>
      <c r="AU3" s="4">
        <v>2</v>
      </c>
      <c r="AV3" s="4">
        <v>1</v>
      </c>
      <c r="AW3" s="4">
        <v>2</v>
      </c>
      <c r="AX3" s="4">
        <v>3</v>
      </c>
      <c r="AY3" s="4">
        <v>1</v>
      </c>
      <c r="AZ3" s="4">
        <v>1</v>
      </c>
      <c r="BA3" s="4">
        <v>1</v>
      </c>
      <c r="BB3" s="4">
        <v>3</v>
      </c>
      <c r="BC3" s="4">
        <v>2</v>
      </c>
      <c r="BD3" s="4">
        <v>2</v>
      </c>
      <c r="BE3" s="4">
        <v>1</v>
      </c>
      <c r="BF3" s="4">
        <v>1</v>
      </c>
      <c r="BG3" s="4">
        <v>1</v>
      </c>
      <c r="BH3" s="4">
        <v>2</v>
      </c>
      <c r="BI3" s="4">
        <v>2</v>
      </c>
      <c r="BJ3" s="4">
        <v>1</v>
      </c>
      <c r="BK3" s="4">
        <v>2</v>
      </c>
      <c r="BL3" s="4">
        <v>3</v>
      </c>
      <c r="BM3" s="4">
        <v>2</v>
      </c>
      <c r="BN3" s="4">
        <v>2</v>
      </c>
      <c r="BO3" s="4">
        <v>2</v>
      </c>
      <c r="BP3" s="4" t="s">
        <v>232</v>
      </c>
      <c r="BQ3" s="4">
        <v>2</v>
      </c>
      <c r="BR3" s="4">
        <v>1</v>
      </c>
      <c r="BS3" s="4">
        <v>1</v>
      </c>
      <c r="BT3" s="4">
        <v>2</v>
      </c>
      <c r="BU3" s="4">
        <v>2</v>
      </c>
      <c r="BV3" s="4">
        <v>3</v>
      </c>
      <c r="BW3" s="4">
        <v>3</v>
      </c>
      <c r="BX3" s="4">
        <v>2</v>
      </c>
      <c r="BY3" s="4">
        <v>2</v>
      </c>
      <c r="BZ3" s="4">
        <v>1</v>
      </c>
      <c r="CA3" s="4">
        <v>2</v>
      </c>
      <c r="CB3" s="4">
        <v>2</v>
      </c>
      <c r="CC3" s="4">
        <v>2</v>
      </c>
      <c r="CD3" s="4">
        <v>2</v>
      </c>
      <c r="CE3" s="4">
        <v>1</v>
      </c>
      <c r="CF3" s="4">
        <v>3</v>
      </c>
      <c r="CG3" s="4" t="s">
        <v>232</v>
      </c>
      <c r="CH3" s="4">
        <v>2</v>
      </c>
      <c r="CI3" s="4" t="s">
        <v>232</v>
      </c>
      <c r="CJ3" s="4">
        <v>1</v>
      </c>
      <c r="CK3" s="4">
        <v>2</v>
      </c>
      <c r="CL3" s="4" t="s">
        <v>232</v>
      </c>
      <c r="CM3" s="4" t="s">
        <v>232</v>
      </c>
      <c r="CN3" s="4" t="s">
        <v>232</v>
      </c>
      <c r="CO3" s="4">
        <v>1</v>
      </c>
      <c r="CP3" s="4">
        <v>2</v>
      </c>
      <c r="CQ3" s="4">
        <v>2</v>
      </c>
      <c r="CR3" s="4">
        <v>2</v>
      </c>
      <c r="CS3" s="4">
        <v>3</v>
      </c>
      <c r="CT3" s="4">
        <v>2</v>
      </c>
      <c r="CU3" s="4">
        <v>2</v>
      </c>
      <c r="CV3" s="4">
        <v>1</v>
      </c>
      <c r="CW3" s="4">
        <v>2</v>
      </c>
      <c r="CX3" s="4">
        <v>2</v>
      </c>
      <c r="CY3" s="14">
        <f t="shared" si="0"/>
        <v>1.8387096774193548</v>
      </c>
      <c r="CZ3">
        <f t="shared" si="1"/>
        <v>27</v>
      </c>
      <c r="DA3">
        <f t="shared" si="2"/>
        <v>54</v>
      </c>
      <c r="DB3">
        <f t="shared" si="3"/>
        <v>12</v>
      </c>
      <c r="DC3">
        <f t="shared" si="4"/>
        <v>0</v>
      </c>
      <c r="DD3">
        <f t="shared" si="5"/>
        <v>7</v>
      </c>
      <c r="DF3" s="20">
        <f t="shared" ref="DF3:DF9" si="6">(CZ3+DA3)/SUM(CZ3:DD3)</f>
        <v>0.81</v>
      </c>
      <c r="DG3" s="20">
        <f t="shared" ref="DG3:DG9" si="7">(DB3+DC3)/SUM(CZ3:DD3)</f>
        <v>0.12</v>
      </c>
    </row>
    <row r="4" spans="1:111" ht="15" thickBot="1" x14ac:dyDescent="0.4">
      <c r="A4" s="1" t="s">
        <v>2</v>
      </c>
      <c r="B4" s="4">
        <v>1</v>
      </c>
      <c r="C4" s="4">
        <v>1</v>
      </c>
      <c r="D4" s="4">
        <v>2</v>
      </c>
      <c r="E4" s="4">
        <v>2</v>
      </c>
      <c r="F4" s="4">
        <v>1</v>
      </c>
      <c r="G4" s="4" t="s">
        <v>232</v>
      </c>
      <c r="H4" s="4">
        <v>1</v>
      </c>
      <c r="I4" s="4">
        <v>1</v>
      </c>
      <c r="J4" s="4">
        <v>3</v>
      </c>
      <c r="K4" s="4">
        <v>2</v>
      </c>
      <c r="L4" s="4">
        <v>1</v>
      </c>
      <c r="M4" s="4">
        <v>1</v>
      </c>
      <c r="N4" s="4">
        <v>2</v>
      </c>
      <c r="O4" s="4">
        <v>2</v>
      </c>
      <c r="P4" s="4" t="s">
        <v>232</v>
      </c>
      <c r="Q4" s="4">
        <v>1</v>
      </c>
      <c r="R4" s="4">
        <v>2</v>
      </c>
      <c r="S4" s="4">
        <v>2</v>
      </c>
      <c r="T4" s="4" t="s">
        <v>232</v>
      </c>
      <c r="U4" s="4">
        <v>1</v>
      </c>
      <c r="V4" s="4">
        <v>2</v>
      </c>
      <c r="W4" s="4">
        <v>1</v>
      </c>
      <c r="X4" s="4" t="s">
        <v>232</v>
      </c>
      <c r="Y4" s="4">
        <v>1</v>
      </c>
      <c r="Z4" s="4">
        <v>1</v>
      </c>
      <c r="AA4" s="4">
        <v>2</v>
      </c>
      <c r="AB4" s="4">
        <v>2</v>
      </c>
      <c r="AC4" s="4">
        <v>1</v>
      </c>
      <c r="AD4" s="4">
        <v>2</v>
      </c>
      <c r="AE4" s="4">
        <v>2</v>
      </c>
      <c r="AF4" s="4">
        <v>1</v>
      </c>
      <c r="AG4" s="4">
        <v>2</v>
      </c>
      <c r="AH4" s="4">
        <v>1</v>
      </c>
      <c r="AI4" s="4">
        <v>1</v>
      </c>
      <c r="AJ4" s="4">
        <v>2</v>
      </c>
      <c r="AK4" s="4">
        <v>2</v>
      </c>
      <c r="AL4" s="4">
        <v>1</v>
      </c>
      <c r="AM4" s="4">
        <v>1</v>
      </c>
      <c r="AN4" s="4">
        <v>2</v>
      </c>
      <c r="AO4" s="4">
        <v>1</v>
      </c>
      <c r="AP4" s="4">
        <v>2</v>
      </c>
      <c r="AQ4" s="4">
        <v>1</v>
      </c>
      <c r="AR4" s="4">
        <v>2</v>
      </c>
      <c r="AS4" s="4">
        <v>3</v>
      </c>
      <c r="AT4" s="4">
        <v>3</v>
      </c>
      <c r="AU4" s="4">
        <v>2</v>
      </c>
      <c r="AV4" s="4">
        <v>1</v>
      </c>
      <c r="AW4" s="4">
        <v>1</v>
      </c>
      <c r="AX4" s="4">
        <v>3</v>
      </c>
      <c r="AY4" s="4">
        <v>1</v>
      </c>
      <c r="AZ4" s="4" t="s">
        <v>232</v>
      </c>
      <c r="BA4" s="4" t="s">
        <v>232</v>
      </c>
      <c r="BB4" s="4">
        <v>1</v>
      </c>
      <c r="BC4" s="4" t="s">
        <v>232</v>
      </c>
      <c r="BD4" s="4">
        <v>2</v>
      </c>
      <c r="BE4" s="4" t="s">
        <v>232</v>
      </c>
      <c r="BF4" s="4">
        <v>1</v>
      </c>
      <c r="BG4" s="4">
        <v>2</v>
      </c>
      <c r="BH4" s="4">
        <v>2</v>
      </c>
      <c r="BI4" s="4">
        <v>1</v>
      </c>
      <c r="BJ4" s="4">
        <v>1</v>
      </c>
      <c r="BK4" s="4">
        <v>1</v>
      </c>
      <c r="BL4" s="4">
        <v>2</v>
      </c>
      <c r="BM4" s="4" t="s">
        <v>232</v>
      </c>
      <c r="BN4" s="4">
        <v>1</v>
      </c>
      <c r="BO4" s="4">
        <v>2</v>
      </c>
      <c r="BP4" s="4" t="s">
        <v>232</v>
      </c>
      <c r="BQ4" s="4">
        <v>2</v>
      </c>
      <c r="BR4" s="4">
        <v>2</v>
      </c>
      <c r="BS4" s="4">
        <v>1</v>
      </c>
      <c r="BT4" s="4">
        <v>1</v>
      </c>
      <c r="BU4" s="4">
        <v>1</v>
      </c>
      <c r="BV4" s="4">
        <v>4</v>
      </c>
      <c r="BW4" s="4">
        <v>4</v>
      </c>
      <c r="BX4" s="4" t="s">
        <v>232</v>
      </c>
      <c r="BY4" s="4">
        <v>2</v>
      </c>
      <c r="BZ4" s="4">
        <v>1</v>
      </c>
      <c r="CA4" s="4">
        <v>2</v>
      </c>
      <c r="CB4" s="4">
        <v>2</v>
      </c>
      <c r="CC4" s="4">
        <v>1</v>
      </c>
      <c r="CD4" s="4">
        <v>3</v>
      </c>
      <c r="CE4" s="4">
        <v>1</v>
      </c>
      <c r="CF4" s="4" t="s">
        <v>232</v>
      </c>
      <c r="CG4" s="4">
        <v>2</v>
      </c>
      <c r="CH4" s="4">
        <v>2</v>
      </c>
      <c r="CI4" s="4">
        <v>1</v>
      </c>
      <c r="CJ4" s="4">
        <v>1</v>
      </c>
      <c r="CK4" s="4">
        <v>2</v>
      </c>
      <c r="CL4" s="4">
        <v>2</v>
      </c>
      <c r="CM4" s="4">
        <v>2</v>
      </c>
      <c r="CN4" s="4">
        <v>2</v>
      </c>
      <c r="CO4" s="4">
        <v>1</v>
      </c>
      <c r="CP4" s="4">
        <v>2</v>
      </c>
      <c r="CQ4" s="4" t="s">
        <v>232</v>
      </c>
      <c r="CR4" s="4" t="s">
        <v>232</v>
      </c>
      <c r="CS4" s="4" t="s">
        <v>232</v>
      </c>
      <c r="CT4" s="4">
        <v>3</v>
      </c>
      <c r="CU4" s="4">
        <v>2</v>
      </c>
      <c r="CV4" s="4">
        <v>2</v>
      </c>
      <c r="CW4" s="4" t="s">
        <v>232</v>
      </c>
      <c r="CX4" s="4">
        <v>2</v>
      </c>
      <c r="CY4" s="14">
        <f t="shared" si="0"/>
        <v>1.6705882352941177</v>
      </c>
      <c r="CZ4">
        <f t="shared" si="1"/>
        <v>38</v>
      </c>
      <c r="DA4">
        <f t="shared" si="2"/>
        <v>39</v>
      </c>
      <c r="DB4">
        <f t="shared" si="3"/>
        <v>6</v>
      </c>
      <c r="DC4">
        <f t="shared" si="4"/>
        <v>2</v>
      </c>
      <c r="DD4">
        <f t="shared" si="5"/>
        <v>16</v>
      </c>
      <c r="DF4" s="20">
        <f t="shared" si="6"/>
        <v>0.76237623762376239</v>
      </c>
      <c r="DG4" s="20">
        <f t="shared" si="7"/>
        <v>7.9207920792079209E-2</v>
      </c>
    </row>
    <row r="5" spans="1:111" ht="15" thickBot="1" x14ac:dyDescent="0.4">
      <c r="A5" s="1" t="s">
        <v>3</v>
      </c>
      <c r="B5" s="4">
        <v>1</v>
      </c>
      <c r="C5" s="4">
        <v>3</v>
      </c>
      <c r="D5" s="4">
        <v>3</v>
      </c>
      <c r="E5" s="4">
        <v>2</v>
      </c>
      <c r="F5" s="4">
        <v>2</v>
      </c>
      <c r="G5" s="4">
        <v>2</v>
      </c>
      <c r="H5" s="4">
        <v>2</v>
      </c>
      <c r="I5" s="4">
        <v>2</v>
      </c>
      <c r="J5" s="4">
        <v>1</v>
      </c>
      <c r="K5" s="4">
        <v>2</v>
      </c>
      <c r="L5" s="4">
        <v>4</v>
      </c>
      <c r="M5" s="4">
        <v>2</v>
      </c>
      <c r="N5" s="4">
        <v>4</v>
      </c>
      <c r="O5" s="4">
        <v>3</v>
      </c>
      <c r="P5" s="4">
        <v>2</v>
      </c>
      <c r="Q5" s="4">
        <v>1</v>
      </c>
      <c r="R5" s="4">
        <v>4</v>
      </c>
      <c r="S5" s="4">
        <v>2</v>
      </c>
      <c r="T5" s="4">
        <v>2</v>
      </c>
      <c r="U5" s="4">
        <v>1</v>
      </c>
      <c r="V5" s="4">
        <v>4</v>
      </c>
      <c r="W5" s="4">
        <v>2</v>
      </c>
      <c r="X5" s="4" t="s">
        <v>232</v>
      </c>
      <c r="Y5" s="4" t="s">
        <v>232</v>
      </c>
      <c r="Z5" s="4">
        <v>4</v>
      </c>
      <c r="AA5" s="4" t="s">
        <v>232</v>
      </c>
      <c r="AB5" s="4">
        <v>3</v>
      </c>
      <c r="AC5" s="4">
        <v>1</v>
      </c>
      <c r="AD5" s="4">
        <v>2</v>
      </c>
      <c r="AE5" s="4">
        <v>2</v>
      </c>
      <c r="AF5" s="4">
        <v>4</v>
      </c>
      <c r="AG5" s="4" t="s">
        <v>232</v>
      </c>
      <c r="AH5" s="4">
        <v>1</v>
      </c>
      <c r="AI5" s="4">
        <v>3</v>
      </c>
      <c r="AJ5" s="4">
        <v>2</v>
      </c>
      <c r="AK5" s="4">
        <v>2</v>
      </c>
      <c r="AL5" s="4">
        <v>2</v>
      </c>
      <c r="AM5" s="4">
        <v>1</v>
      </c>
      <c r="AN5" s="4">
        <v>3</v>
      </c>
      <c r="AO5" s="4">
        <v>3</v>
      </c>
      <c r="AP5" s="4">
        <v>3</v>
      </c>
      <c r="AQ5" s="4">
        <v>1</v>
      </c>
      <c r="AR5" s="4">
        <v>3</v>
      </c>
      <c r="AS5" s="4">
        <v>3</v>
      </c>
      <c r="AT5" s="4" t="s">
        <v>232</v>
      </c>
      <c r="AU5" s="4">
        <v>3</v>
      </c>
      <c r="AV5" s="4">
        <v>1</v>
      </c>
      <c r="AW5" s="4">
        <v>2</v>
      </c>
      <c r="AX5" s="4">
        <v>3</v>
      </c>
      <c r="AY5" s="4">
        <v>2</v>
      </c>
      <c r="AZ5" s="4">
        <v>1</v>
      </c>
      <c r="BA5" s="4" t="s">
        <v>232</v>
      </c>
      <c r="BB5" s="4">
        <v>1</v>
      </c>
      <c r="BC5" s="4">
        <v>4</v>
      </c>
      <c r="BD5" s="4">
        <v>4</v>
      </c>
      <c r="BE5" s="4">
        <v>3</v>
      </c>
      <c r="BF5" s="4">
        <v>3</v>
      </c>
      <c r="BG5" s="4" t="s">
        <v>232</v>
      </c>
      <c r="BH5" s="4">
        <v>2</v>
      </c>
      <c r="BI5" s="4">
        <v>3</v>
      </c>
      <c r="BJ5" s="4">
        <v>3</v>
      </c>
      <c r="BK5" s="4">
        <v>2</v>
      </c>
      <c r="BL5" s="4">
        <v>4</v>
      </c>
      <c r="BM5" s="4">
        <v>1</v>
      </c>
      <c r="BN5" s="4">
        <v>3</v>
      </c>
      <c r="BO5" s="4">
        <v>3</v>
      </c>
      <c r="BP5" s="4" t="s">
        <v>232</v>
      </c>
      <c r="BQ5" s="4">
        <v>3</v>
      </c>
      <c r="BR5" s="4">
        <v>1</v>
      </c>
      <c r="BS5" s="4">
        <v>2</v>
      </c>
      <c r="BT5" s="4">
        <v>3</v>
      </c>
      <c r="BU5" s="4">
        <v>2</v>
      </c>
      <c r="BV5" s="4">
        <v>4</v>
      </c>
      <c r="BW5" s="4">
        <v>4</v>
      </c>
      <c r="BX5" s="4" t="s">
        <v>232</v>
      </c>
      <c r="BY5" s="4">
        <v>2</v>
      </c>
      <c r="BZ5" s="4">
        <v>1</v>
      </c>
      <c r="CA5" s="4">
        <v>2</v>
      </c>
      <c r="CB5" s="4">
        <v>2</v>
      </c>
      <c r="CC5" s="4">
        <v>2</v>
      </c>
      <c r="CD5" s="4">
        <v>4</v>
      </c>
      <c r="CE5" s="4">
        <v>2</v>
      </c>
      <c r="CF5" s="4">
        <v>3</v>
      </c>
      <c r="CG5" s="4">
        <v>3</v>
      </c>
      <c r="CH5" s="4">
        <v>3</v>
      </c>
      <c r="CI5" s="4">
        <v>3</v>
      </c>
      <c r="CJ5" s="4">
        <v>1</v>
      </c>
      <c r="CK5" s="4">
        <v>3</v>
      </c>
      <c r="CL5" s="4">
        <v>4</v>
      </c>
      <c r="CM5" s="4">
        <v>4</v>
      </c>
      <c r="CN5" s="4">
        <v>2</v>
      </c>
      <c r="CO5" s="4">
        <v>2</v>
      </c>
      <c r="CP5" s="4">
        <v>4</v>
      </c>
      <c r="CQ5" s="4" t="s">
        <v>232</v>
      </c>
      <c r="CR5" s="4">
        <v>4</v>
      </c>
      <c r="CS5" s="4">
        <v>3</v>
      </c>
      <c r="CT5" s="4">
        <v>3</v>
      </c>
      <c r="CU5" s="4">
        <v>3</v>
      </c>
      <c r="CV5" s="4">
        <v>3</v>
      </c>
      <c r="CW5" s="4">
        <v>1</v>
      </c>
      <c r="CX5" s="4">
        <v>3</v>
      </c>
      <c r="CY5" s="14">
        <f t="shared" si="0"/>
        <v>2.5054945054945055</v>
      </c>
      <c r="CZ5">
        <f t="shared" si="1"/>
        <v>16</v>
      </c>
      <c r="DA5">
        <f t="shared" si="2"/>
        <v>29</v>
      </c>
      <c r="DB5">
        <f t="shared" si="3"/>
        <v>30</v>
      </c>
      <c r="DC5">
        <f t="shared" si="4"/>
        <v>16</v>
      </c>
      <c r="DD5">
        <f t="shared" si="5"/>
        <v>10</v>
      </c>
      <c r="DF5" s="20">
        <f t="shared" si="6"/>
        <v>0.44554455445544555</v>
      </c>
      <c r="DG5" s="20">
        <f t="shared" si="7"/>
        <v>0.45544554455445546</v>
      </c>
    </row>
    <row r="6" spans="1:111" ht="15" thickBot="1" x14ac:dyDescent="0.4">
      <c r="A6" s="1" t="s">
        <v>4</v>
      </c>
      <c r="B6" s="4">
        <v>1</v>
      </c>
      <c r="C6" s="4">
        <v>1</v>
      </c>
      <c r="D6" s="4">
        <v>2</v>
      </c>
      <c r="E6" s="4">
        <v>2</v>
      </c>
      <c r="F6" s="4">
        <v>2</v>
      </c>
      <c r="G6" s="4">
        <v>2</v>
      </c>
      <c r="H6" s="4">
        <v>1</v>
      </c>
      <c r="I6" s="4">
        <v>2</v>
      </c>
      <c r="J6" s="4">
        <v>1</v>
      </c>
      <c r="K6" s="4">
        <v>2</v>
      </c>
      <c r="L6" s="4">
        <v>2</v>
      </c>
      <c r="M6" s="4">
        <v>2</v>
      </c>
      <c r="N6" s="4">
        <v>2</v>
      </c>
      <c r="O6" s="4">
        <v>2</v>
      </c>
      <c r="P6" s="4">
        <v>2</v>
      </c>
      <c r="Q6" s="4">
        <v>1</v>
      </c>
      <c r="R6" s="4">
        <v>2</v>
      </c>
      <c r="S6" s="4">
        <v>3</v>
      </c>
      <c r="T6" s="4">
        <v>1</v>
      </c>
      <c r="U6" s="4">
        <v>1</v>
      </c>
      <c r="V6" s="4">
        <v>2</v>
      </c>
      <c r="W6" s="4">
        <v>2</v>
      </c>
      <c r="X6" s="4">
        <v>1</v>
      </c>
      <c r="Y6" s="4"/>
      <c r="Z6" s="4" t="s">
        <v>232</v>
      </c>
      <c r="AA6" s="4">
        <v>2</v>
      </c>
      <c r="AB6" s="4">
        <v>2</v>
      </c>
      <c r="AC6" s="4">
        <v>1</v>
      </c>
      <c r="AD6" s="4">
        <v>3</v>
      </c>
      <c r="AE6" s="4">
        <v>2</v>
      </c>
      <c r="AF6" s="4">
        <v>2</v>
      </c>
      <c r="AG6" s="4">
        <v>2</v>
      </c>
      <c r="AH6" s="4">
        <v>1</v>
      </c>
      <c r="AI6" s="4">
        <v>2</v>
      </c>
      <c r="AJ6" s="4">
        <v>2</v>
      </c>
      <c r="AK6" s="4">
        <v>2</v>
      </c>
      <c r="AL6" s="4">
        <v>2</v>
      </c>
      <c r="AM6" s="4">
        <v>1</v>
      </c>
      <c r="AN6" s="4">
        <v>1</v>
      </c>
      <c r="AO6" s="4">
        <v>1</v>
      </c>
      <c r="AP6" s="4" t="s">
        <v>232</v>
      </c>
      <c r="AQ6" s="4">
        <v>1</v>
      </c>
      <c r="AR6" s="4">
        <v>2</v>
      </c>
      <c r="AS6" s="4">
        <v>3</v>
      </c>
      <c r="AT6" s="4" t="s">
        <v>232</v>
      </c>
      <c r="AU6" s="4">
        <v>4</v>
      </c>
      <c r="AV6" s="4"/>
      <c r="AW6" s="4">
        <v>3</v>
      </c>
      <c r="AX6" s="4">
        <v>3</v>
      </c>
      <c r="AY6" s="4">
        <v>1</v>
      </c>
      <c r="AZ6" s="4">
        <v>1</v>
      </c>
      <c r="BA6" s="4">
        <v>1</v>
      </c>
      <c r="BB6" s="4">
        <v>1</v>
      </c>
      <c r="BC6" s="4">
        <v>2</v>
      </c>
      <c r="BD6" s="4">
        <v>2</v>
      </c>
      <c r="BE6" s="4">
        <v>2</v>
      </c>
      <c r="BF6" s="4"/>
      <c r="BG6" s="4">
        <v>2</v>
      </c>
      <c r="BH6" s="4">
        <v>2</v>
      </c>
      <c r="BI6" s="4">
        <v>2</v>
      </c>
      <c r="BJ6" s="4">
        <v>2</v>
      </c>
      <c r="BK6" s="4">
        <v>2</v>
      </c>
      <c r="BL6" s="4">
        <v>2</v>
      </c>
      <c r="BM6" s="4">
        <v>1</v>
      </c>
      <c r="BN6" s="4">
        <v>3</v>
      </c>
      <c r="BO6" s="4">
        <v>3</v>
      </c>
      <c r="BP6" s="4">
        <v>3</v>
      </c>
      <c r="BQ6" s="4">
        <v>1</v>
      </c>
      <c r="BR6" s="4">
        <v>1</v>
      </c>
      <c r="BS6" s="4">
        <v>2</v>
      </c>
      <c r="BT6" s="4">
        <v>3</v>
      </c>
      <c r="BU6" s="4">
        <v>2</v>
      </c>
      <c r="BV6" s="4">
        <v>4</v>
      </c>
      <c r="BW6" s="4">
        <v>4</v>
      </c>
      <c r="BX6" s="4">
        <v>2</v>
      </c>
      <c r="BY6" s="4">
        <v>2</v>
      </c>
      <c r="BZ6" s="4">
        <v>1</v>
      </c>
      <c r="CA6" s="4">
        <v>2</v>
      </c>
      <c r="CB6" s="4">
        <v>3</v>
      </c>
      <c r="CC6" s="4">
        <v>1</v>
      </c>
      <c r="CD6" s="4">
        <v>3</v>
      </c>
      <c r="CE6" s="4">
        <v>2</v>
      </c>
      <c r="CF6" s="4">
        <v>3</v>
      </c>
      <c r="CG6" s="4" t="s">
        <v>232</v>
      </c>
      <c r="CH6" s="4">
        <v>2</v>
      </c>
      <c r="CI6" s="4">
        <v>2</v>
      </c>
      <c r="CJ6" s="4">
        <v>1</v>
      </c>
      <c r="CK6" s="4">
        <v>2</v>
      </c>
      <c r="CL6" s="4">
        <v>2</v>
      </c>
      <c r="CM6" s="4">
        <v>2</v>
      </c>
      <c r="CN6" s="4">
        <v>3</v>
      </c>
      <c r="CO6" s="4">
        <v>1</v>
      </c>
      <c r="CP6" s="4">
        <v>2</v>
      </c>
      <c r="CQ6" s="4">
        <v>2</v>
      </c>
      <c r="CR6" s="4">
        <v>3</v>
      </c>
      <c r="CS6" s="4">
        <v>2</v>
      </c>
      <c r="CT6" s="4">
        <v>3</v>
      </c>
      <c r="CU6" s="4">
        <v>2</v>
      </c>
      <c r="CV6" s="4">
        <v>3</v>
      </c>
      <c r="CW6" s="4">
        <v>2</v>
      </c>
      <c r="CX6" s="4">
        <v>3</v>
      </c>
      <c r="CY6" s="14">
        <f t="shared" si="0"/>
        <v>1.9787234042553192</v>
      </c>
      <c r="CZ6">
        <f t="shared" si="1"/>
        <v>25</v>
      </c>
      <c r="DA6">
        <f t="shared" si="2"/>
        <v>49</v>
      </c>
      <c r="DB6">
        <f t="shared" si="3"/>
        <v>17</v>
      </c>
      <c r="DC6">
        <f t="shared" si="4"/>
        <v>3</v>
      </c>
      <c r="DD6">
        <f t="shared" si="5"/>
        <v>4</v>
      </c>
      <c r="DF6" s="20">
        <f t="shared" si="6"/>
        <v>0.75510204081632648</v>
      </c>
      <c r="DG6" s="20">
        <f t="shared" si="7"/>
        <v>0.20408163265306123</v>
      </c>
    </row>
    <row r="7" spans="1:111" ht="15" thickBot="1" x14ac:dyDescent="0.4">
      <c r="A7" s="1" t="s">
        <v>5</v>
      </c>
      <c r="B7" s="4">
        <v>3</v>
      </c>
      <c r="C7" s="4">
        <v>1</v>
      </c>
      <c r="D7" s="4" t="s">
        <v>232</v>
      </c>
      <c r="E7" s="4">
        <v>3</v>
      </c>
      <c r="F7" s="4">
        <v>2</v>
      </c>
      <c r="G7" s="4">
        <v>2</v>
      </c>
      <c r="H7" s="4">
        <v>1</v>
      </c>
      <c r="I7" s="4">
        <v>1</v>
      </c>
      <c r="J7" s="4">
        <v>2</v>
      </c>
      <c r="K7" s="4">
        <v>2</v>
      </c>
      <c r="L7" s="4">
        <v>2</v>
      </c>
      <c r="M7" s="4">
        <v>2</v>
      </c>
      <c r="N7" s="4">
        <v>1</v>
      </c>
      <c r="O7" s="4">
        <v>2</v>
      </c>
      <c r="P7" s="4">
        <v>2</v>
      </c>
      <c r="Q7" s="4">
        <v>1</v>
      </c>
      <c r="R7" s="4" t="s">
        <v>232</v>
      </c>
      <c r="S7" s="4">
        <v>3</v>
      </c>
      <c r="T7" s="4">
        <v>1</v>
      </c>
      <c r="U7" s="4">
        <v>1</v>
      </c>
      <c r="V7" s="4">
        <v>2</v>
      </c>
      <c r="W7" s="4">
        <v>2</v>
      </c>
      <c r="X7" s="4">
        <v>1</v>
      </c>
      <c r="Y7" s="4">
        <v>2</v>
      </c>
      <c r="Z7" s="4">
        <v>2</v>
      </c>
      <c r="AA7" s="4">
        <v>2</v>
      </c>
      <c r="AB7" s="4">
        <v>2</v>
      </c>
      <c r="AC7" s="4">
        <v>1</v>
      </c>
      <c r="AD7" s="4">
        <v>2</v>
      </c>
      <c r="AE7" s="4">
        <v>2</v>
      </c>
      <c r="AF7" s="4">
        <v>1</v>
      </c>
      <c r="AG7" s="4">
        <v>1</v>
      </c>
      <c r="AH7" s="4">
        <v>1</v>
      </c>
      <c r="AI7" s="4">
        <v>2</v>
      </c>
      <c r="AJ7" s="4" t="s">
        <v>232</v>
      </c>
      <c r="AK7" s="4" t="s">
        <v>232</v>
      </c>
      <c r="AL7" s="4">
        <v>1</v>
      </c>
      <c r="AM7" s="4">
        <v>1</v>
      </c>
      <c r="AN7" s="4">
        <v>1</v>
      </c>
      <c r="AO7" s="4">
        <v>1</v>
      </c>
      <c r="AP7" s="4" t="s">
        <v>232</v>
      </c>
      <c r="AQ7" s="4">
        <v>1</v>
      </c>
      <c r="AR7" s="4">
        <v>2</v>
      </c>
      <c r="AS7" s="4">
        <v>3</v>
      </c>
      <c r="AT7" s="4" t="s">
        <v>232</v>
      </c>
      <c r="AU7" s="4">
        <v>3</v>
      </c>
      <c r="AV7" s="4">
        <v>2</v>
      </c>
      <c r="AW7" s="4">
        <v>2</v>
      </c>
      <c r="AX7" s="4">
        <v>2</v>
      </c>
      <c r="AY7" s="4">
        <v>1</v>
      </c>
      <c r="AZ7" s="4">
        <v>2</v>
      </c>
      <c r="BA7" s="4">
        <v>2</v>
      </c>
      <c r="BB7" s="4">
        <v>3</v>
      </c>
      <c r="BC7" s="4">
        <v>2</v>
      </c>
      <c r="BD7" s="4">
        <v>2</v>
      </c>
      <c r="BE7" s="4">
        <v>3</v>
      </c>
      <c r="BF7" s="4">
        <v>2</v>
      </c>
      <c r="BG7" s="4">
        <v>2</v>
      </c>
      <c r="BH7" s="4">
        <v>2</v>
      </c>
      <c r="BI7" s="4">
        <v>2</v>
      </c>
      <c r="BJ7" s="4">
        <v>2</v>
      </c>
      <c r="BK7" s="4">
        <v>1</v>
      </c>
      <c r="BL7" s="4">
        <v>2</v>
      </c>
      <c r="BM7" s="4">
        <v>2</v>
      </c>
      <c r="BN7" s="4">
        <v>3</v>
      </c>
      <c r="BO7" s="4">
        <v>3</v>
      </c>
      <c r="BP7" s="4">
        <v>2</v>
      </c>
      <c r="BQ7" s="4">
        <v>1</v>
      </c>
      <c r="BR7" s="4">
        <v>1</v>
      </c>
      <c r="BS7" s="4">
        <v>2</v>
      </c>
      <c r="BT7" s="4">
        <v>1</v>
      </c>
      <c r="BU7" s="4">
        <v>2</v>
      </c>
      <c r="BV7" s="4">
        <v>2</v>
      </c>
      <c r="BW7" s="4">
        <v>2</v>
      </c>
      <c r="BX7" s="4" t="s">
        <v>232</v>
      </c>
      <c r="BY7" s="4">
        <v>2</v>
      </c>
      <c r="BZ7" s="4">
        <v>1</v>
      </c>
      <c r="CA7" s="4">
        <v>1</v>
      </c>
      <c r="CB7" s="4">
        <v>3</v>
      </c>
      <c r="CC7" s="4">
        <v>2</v>
      </c>
      <c r="CD7" s="4">
        <v>2</v>
      </c>
      <c r="CE7" s="4">
        <v>1</v>
      </c>
      <c r="CF7" s="4">
        <v>4</v>
      </c>
      <c r="CG7" s="4">
        <v>2</v>
      </c>
      <c r="CH7" s="4" t="s">
        <v>232</v>
      </c>
      <c r="CI7" s="4" t="s">
        <v>232</v>
      </c>
      <c r="CJ7" s="4">
        <v>1</v>
      </c>
      <c r="CK7" s="4" t="s">
        <v>232</v>
      </c>
      <c r="CL7" s="4">
        <v>2</v>
      </c>
      <c r="CM7" s="4">
        <v>2</v>
      </c>
      <c r="CN7" s="4" t="s">
        <v>232</v>
      </c>
      <c r="CO7" s="4">
        <v>1</v>
      </c>
      <c r="CP7" s="4">
        <v>3</v>
      </c>
      <c r="CQ7" s="4" t="s">
        <v>232</v>
      </c>
      <c r="CR7" s="4">
        <v>2</v>
      </c>
      <c r="CS7" s="4">
        <v>3</v>
      </c>
      <c r="CT7" s="4">
        <v>2</v>
      </c>
      <c r="CU7" s="4">
        <v>2</v>
      </c>
      <c r="CV7" s="4">
        <v>2</v>
      </c>
      <c r="CW7" s="4">
        <v>1</v>
      </c>
      <c r="CX7" s="4">
        <v>2</v>
      </c>
      <c r="CY7" s="14">
        <f t="shared" si="0"/>
        <v>1.8426966292134832</v>
      </c>
      <c r="CZ7">
        <f t="shared" si="1"/>
        <v>28</v>
      </c>
      <c r="DA7">
        <f t="shared" si="2"/>
        <v>48</v>
      </c>
      <c r="DB7">
        <f t="shared" si="3"/>
        <v>12</v>
      </c>
      <c r="DC7">
        <f t="shared" si="4"/>
        <v>1</v>
      </c>
      <c r="DD7">
        <f t="shared" si="5"/>
        <v>12</v>
      </c>
      <c r="DF7" s="20">
        <f t="shared" si="6"/>
        <v>0.75247524752475248</v>
      </c>
      <c r="DG7" s="20">
        <f t="shared" si="7"/>
        <v>0.12871287128712872</v>
      </c>
    </row>
    <row r="8" spans="1:111" ht="15" thickBot="1" x14ac:dyDescent="0.4">
      <c r="A8" s="1" t="s">
        <v>6</v>
      </c>
      <c r="B8" s="4">
        <v>2</v>
      </c>
      <c r="C8" s="4">
        <v>1</v>
      </c>
      <c r="D8" s="4">
        <v>2</v>
      </c>
      <c r="E8" s="4">
        <v>2</v>
      </c>
      <c r="F8" s="4">
        <v>1</v>
      </c>
      <c r="G8" s="4">
        <v>1</v>
      </c>
      <c r="H8" s="4">
        <v>1</v>
      </c>
      <c r="I8" s="4">
        <v>1</v>
      </c>
      <c r="J8" s="4">
        <v>1</v>
      </c>
      <c r="K8" s="4">
        <v>2</v>
      </c>
      <c r="L8" s="4">
        <v>2</v>
      </c>
      <c r="M8" s="4">
        <v>1</v>
      </c>
      <c r="N8" s="4">
        <v>3</v>
      </c>
      <c r="O8" s="4">
        <v>2</v>
      </c>
      <c r="P8" s="4">
        <v>3</v>
      </c>
      <c r="Q8" s="4">
        <v>1</v>
      </c>
      <c r="R8" s="4">
        <v>1</v>
      </c>
      <c r="S8" s="4">
        <v>2</v>
      </c>
      <c r="T8" s="4">
        <v>1</v>
      </c>
      <c r="U8" s="4">
        <v>1</v>
      </c>
      <c r="V8" s="4">
        <v>1</v>
      </c>
      <c r="W8" s="4">
        <v>1</v>
      </c>
      <c r="X8" s="4">
        <v>1</v>
      </c>
      <c r="Y8" s="4">
        <v>1</v>
      </c>
      <c r="Z8" s="4" t="s">
        <v>232</v>
      </c>
      <c r="AA8" s="4">
        <v>2</v>
      </c>
      <c r="AB8" s="4">
        <v>1</v>
      </c>
      <c r="AC8" s="4">
        <v>1</v>
      </c>
      <c r="AD8" s="4">
        <v>2</v>
      </c>
      <c r="AE8" s="4">
        <v>2</v>
      </c>
      <c r="AF8" s="4">
        <v>1</v>
      </c>
      <c r="AG8" s="4">
        <v>1</v>
      </c>
      <c r="AH8" s="4">
        <v>1</v>
      </c>
      <c r="AI8" s="4">
        <v>1</v>
      </c>
      <c r="AJ8" s="4">
        <v>2</v>
      </c>
      <c r="AK8" s="4">
        <v>2</v>
      </c>
      <c r="AL8" s="4">
        <v>1</v>
      </c>
      <c r="AM8" s="4">
        <v>1</v>
      </c>
      <c r="AN8" s="4">
        <v>1</v>
      </c>
      <c r="AO8" s="4">
        <v>1</v>
      </c>
      <c r="AP8" s="4">
        <v>2</v>
      </c>
      <c r="AQ8" s="4">
        <v>1</v>
      </c>
      <c r="AR8" s="4">
        <v>1</v>
      </c>
      <c r="AS8" s="4" t="s">
        <v>232</v>
      </c>
      <c r="AT8" s="4">
        <v>3</v>
      </c>
      <c r="AU8" s="4">
        <v>2</v>
      </c>
      <c r="AV8" s="4">
        <v>1</v>
      </c>
      <c r="AW8" s="4">
        <v>2</v>
      </c>
      <c r="AX8" s="4">
        <v>2</v>
      </c>
      <c r="AY8" s="4">
        <v>1</v>
      </c>
      <c r="AZ8" s="4">
        <v>1</v>
      </c>
      <c r="BA8" s="4">
        <v>1</v>
      </c>
      <c r="BB8" s="4">
        <v>2</v>
      </c>
      <c r="BC8" s="4">
        <v>2</v>
      </c>
      <c r="BD8" s="4">
        <v>1</v>
      </c>
      <c r="BE8" s="4">
        <v>1</v>
      </c>
      <c r="BF8" s="4">
        <v>1</v>
      </c>
      <c r="BG8" s="4">
        <v>2</v>
      </c>
      <c r="BH8" s="4">
        <v>2</v>
      </c>
      <c r="BI8" s="4">
        <v>2</v>
      </c>
      <c r="BJ8" s="4">
        <v>2</v>
      </c>
      <c r="BK8" s="4">
        <v>1</v>
      </c>
      <c r="BL8" s="4">
        <v>2</v>
      </c>
      <c r="BM8" s="4">
        <v>2</v>
      </c>
      <c r="BN8" s="4">
        <v>2</v>
      </c>
      <c r="BO8" s="4">
        <v>2</v>
      </c>
      <c r="BP8" s="4">
        <v>2</v>
      </c>
      <c r="BQ8" s="4">
        <v>1</v>
      </c>
      <c r="BR8" s="4">
        <v>1</v>
      </c>
      <c r="BS8" s="4">
        <v>1</v>
      </c>
      <c r="BT8" s="4">
        <v>1</v>
      </c>
      <c r="BU8" s="4">
        <v>2</v>
      </c>
      <c r="BV8" s="4">
        <v>1</v>
      </c>
      <c r="BW8" s="4">
        <v>1</v>
      </c>
      <c r="BX8" s="4">
        <v>2</v>
      </c>
      <c r="BY8" s="4">
        <v>2</v>
      </c>
      <c r="BZ8" s="4">
        <v>1</v>
      </c>
      <c r="CA8" s="4">
        <v>1</v>
      </c>
      <c r="CB8" s="4">
        <v>2</v>
      </c>
      <c r="CC8" s="4">
        <v>1</v>
      </c>
      <c r="CD8" s="4">
        <v>2</v>
      </c>
      <c r="CE8" s="4">
        <v>1</v>
      </c>
      <c r="CF8" s="4">
        <v>3</v>
      </c>
      <c r="CG8" s="4">
        <v>2</v>
      </c>
      <c r="CH8" s="4">
        <v>1</v>
      </c>
      <c r="CI8" s="4">
        <v>2</v>
      </c>
      <c r="CJ8" s="4">
        <v>1</v>
      </c>
      <c r="CK8" s="4">
        <v>1</v>
      </c>
      <c r="CL8" s="4">
        <v>2</v>
      </c>
      <c r="CM8" s="4">
        <v>2</v>
      </c>
      <c r="CN8" s="4">
        <v>2</v>
      </c>
      <c r="CO8" s="4">
        <v>1</v>
      </c>
      <c r="CP8" s="4">
        <v>2</v>
      </c>
      <c r="CQ8" s="4">
        <v>2</v>
      </c>
      <c r="CR8" s="4">
        <v>2</v>
      </c>
      <c r="CS8" s="4">
        <v>3</v>
      </c>
      <c r="CT8" s="4">
        <v>1</v>
      </c>
      <c r="CU8" s="4">
        <v>2</v>
      </c>
      <c r="CV8" s="4">
        <v>1</v>
      </c>
      <c r="CW8" s="4">
        <v>1</v>
      </c>
      <c r="CX8" s="4">
        <v>2</v>
      </c>
      <c r="CY8" s="14">
        <f t="shared" si="0"/>
        <v>1.5252525252525253</v>
      </c>
      <c r="CZ8">
        <f t="shared" si="1"/>
        <v>52</v>
      </c>
      <c r="DA8">
        <f t="shared" si="2"/>
        <v>42</v>
      </c>
      <c r="DB8">
        <f t="shared" si="3"/>
        <v>5</v>
      </c>
      <c r="DC8">
        <f t="shared" si="4"/>
        <v>0</v>
      </c>
      <c r="DD8">
        <f t="shared" si="5"/>
        <v>2</v>
      </c>
      <c r="DF8" s="20">
        <f t="shared" si="6"/>
        <v>0.93069306930693074</v>
      </c>
      <c r="DG8" s="20">
        <f t="shared" si="7"/>
        <v>4.9504950495049507E-2</v>
      </c>
    </row>
    <row r="9" spans="1:111" ht="15" thickBot="1" x14ac:dyDescent="0.4">
      <c r="A9" s="1" t="s">
        <v>7</v>
      </c>
      <c r="B9" s="4">
        <v>1</v>
      </c>
      <c r="C9" s="4">
        <v>2</v>
      </c>
      <c r="D9" s="4">
        <v>2</v>
      </c>
      <c r="E9" s="4">
        <v>2</v>
      </c>
      <c r="F9" s="4">
        <v>1</v>
      </c>
      <c r="G9" s="4">
        <v>1</v>
      </c>
      <c r="H9" s="4">
        <v>1</v>
      </c>
      <c r="I9" s="4">
        <v>1</v>
      </c>
      <c r="J9" s="4">
        <v>2</v>
      </c>
      <c r="K9" s="4">
        <v>2</v>
      </c>
      <c r="L9" s="4">
        <v>2</v>
      </c>
      <c r="M9" s="4">
        <v>2</v>
      </c>
      <c r="N9" s="4">
        <v>2</v>
      </c>
      <c r="O9" s="4" t="s">
        <v>232</v>
      </c>
      <c r="P9" s="4">
        <v>1</v>
      </c>
      <c r="Q9" s="4">
        <v>1</v>
      </c>
      <c r="R9" s="4">
        <v>2</v>
      </c>
      <c r="S9" s="4">
        <v>2</v>
      </c>
      <c r="T9" s="4">
        <v>3</v>
      </c>
      <c r="U9" s="4">
        <v>1</v>
      </c>
      <c r="V9" s="4">
        <v>2</v>
      </c>
      <c r="W9" s="4">
        <v>1</v>
      </c>
      <c r="X9" s="4">
        <v>1</v>
      </c>
      <c r="Y9" s="4">
        <v>1</v>
      </c>
      <c r="Z9" s="4">
        <v>2</v>
      </c>
      <c r="AA9" s="4">
        <v>2</v>
      </c>
      <c r="AB9" s="4">
        <v>2</v>
      </c>
      <c r="AC9" s="4">
        <v>1</v>
      </c>
      <c r="AD9" s="4">
        <v>2</v>
      </c>
      <c r="AE9" s="4"/>
      <c r="AF9" s="4">
        <v>1</v>
      </c>
      <c r="AG9" s="4">
        <v>2</v>
      </c>
      <c r="AH9" s="4">
        <v>2</v>
      </c>
      <c r="AI9" s="4">
        <v>2</v>
      </c>
      <c r="AJ9" s="4">
        <v>2</v>
      </c>
      <c r="AK9" s="4">
        <v>2</v>
      </c>
      <c r="AL9" s="4">
        <v>2</v>
      </c>
      <c r="AM9" s="4">
        <v>1</v>
      </c>
      <c r="AN9" s="4">
        <v>1</v>
      </c>
      <c r="AO9" s="4">
        <v>1</v>
      </c>
      <c r="AP9" s="4">
        <v>2</v>
      </c>
      <c r="AQ9" s="4">
        <v>1</v>
      </c>
      <c r="AR9" s="4">
        <v>1</v>
      </c>
      <c r="AS9" s="4" t="s">
        <v>232</v>
      </c>
      <c r="AT9" s="4" t="s">
        <v>232</v>
      </c>
      <c r="AU9" s="4">
        <v>3</v>
      </c>
      <c r="AV9" s="4">
        <v>1</v>
      </c>
      <c r="AW9" s="4">
        <v>2</v>
      </c>
      <c r="AX9" s="4">
        <v>4</v>
      </c>
      <c r="AY9" s="4">
        <v>1</v>
      </c>
      <c r="AZ9" s="4">
        <v>2</v>
      </c>
      <c r="BA9" s="4">
        <v>1</v>
      </c>
      <c r="BB9" s="4">
        <v>1</v>
      </c>
      <c r="BC9" s="4">
        <v>1</v>
      </c>
      <c r="BD9" s="4">
        <v>2</v>
      </c>
      <c r="BE9" s="4">
        <v>2</v>
      </c>
      <c r="BF9" s="4">
        <v>1</v>
      </c>
      <c r="BG9" s="4">
        <v>2</v>
      </c>
      <c r="BH9" s="4">
        <v>3</v>
      </c>
      <c r="BI9" s="4">
        <v>2</v>
      </c>
      <c r="BJ9" s="4">
        <v>1</v>
      </c>
      <c r="BK9" s="4">
        <v>1</v>
      </c>
      <c r="BL9" s="4">
        <v>3</v>
      </c>
      <c r="BM9" s="4">
        <v>1</v>
      </c>
      <c r="BN9" s="4">
        <v>2</v>
      </c>
      <c r="BO9" s="4">
        <v>2</v>
      </c>
      <c r="BP9" s="4" t="s">
        <v>232</v>
      </c>
      <c r="BQ9" s="4">
        <v>1</v>
      </c>
      <c r="BR9" s="4">
        <v>1</v>
      </c>
      <c r="BS9" s="4">
        <v>2</v>
      </c>
      <c r="BT9" s="4">
        <v>2</v>
      </c>
      <c r="BU9" s="4">
        <v>2</v>
      </c>
      <c r="BV9" s="4">
        <v>2</v>
      </c>
      <c r="BW9" s="4">
        <v>2</v>
      </c>
      <c r="BX9" s="4" t="s">
        <v>232</v>
      </c>
      <c r="BY9" s="4">
        <v>2</v>
      </c>
      <c r="BZ9" s="4">
        <v>1</v>
      </c>
      <c r="CA9" s="4">
        <v>1</v>
      </c>
      <c r="CB9" s="4">
        <v>4</v>
      </c>
      <c r="CC9" s="4">
        <v>1</v>
      </c>
      <c r="CD9" s="4">
        <v>2</v>
      </c>
      <c r="CE9" s="4">
        <v>1</v>
      </c>
      <c r="CF9" s="4">
        <v>2</v>
      </c>
      <c r="CG9" s="4">
        <v>2</v>
      </c>
      <c r="CH9" s="4">
        <v>2</v>
      </c>
      <c r="CI9" s="4">
        <v>4</v>
      </c>
      <c r="CJ9" s="4">
        <v>1</v>
      </c>
      <c r="CK9" s="4">
        <v>2</v>
      </c>
      <c r="CL9" s="4">
        <v>2</v>
      </c>
      <c r="CM9" s="4">
        <v>2</v>
      </c>
      <c r="CN9" s="4">
        <v>4</v>
      </c>
      <c r="CO9" s="4">
        <v>1</v>
      </c>
      <c r="CP9" s="4">
        <v>1</v>
      </c>
      <c r="CQ9" s="4">
        <v>3</v>
      </c>
      <c r="CR9" s="4">
        <v>2</v>
      </c>
      <c r="CS9" s="4">
        <v>3</v>
      </c>
      <c r="CT9" s="4">
        <v>2</v>
      </c>
      <c r="CU9" s="4">
        <v>4</v>
      </c>
      <c r="CV9" s="4">
        <v>1</v>
      </c>
      <c r="CW9" s="4">
        <v>1</v>
      </c>
      <c r="CX9" s="4">
        <v>2</v>
      </c>
      <c r="CY9" s="14">
        <f t="shared" si="0"/>
        <v>1.7684210526315789</v>
      </c>
      <c r="CZ9">
        <f t="shared" si="1"/>
        <v>38</v>
      </c>
      <c r="DA9">
        <f t="shared" si="2"/>
        <v>46</v>
      </c>
      <c r="DB9">
        <f t="shared" si="3"/>
        <v>6</v>
      </c>
      <c r="DC9">
        <f t="shared" si="4"/>
        <v>5</v>
      </c>
      <c r="DD9">
        <f t="shared" si="5"/>
        <v>5</v>
      </c>
      <c r="DF9" s="20">
        <f t="shared" si="6"/>
        <v>0.84</v>
      </c>
      <c r="DG9" s="20">
        <f t="shared" si="7"/>
        <v>0.11</v>
      </c>
    </row>
    <row r="10" spans="1:111" ht="16" thickBot="1" x14ac:dyDescent="0.4">
      <c r="A10" s="7" t="s">
        <v>82</v>
      </c>
      <c r="B10" s="4" t="s">
        <v>85</v>
      </c>
      <c r="C10" s="4"/>
      <c r="D10" s="4"/>
      <c r="E10" s="4"/>
      <c r="F10" s="4" t="s">
        <v>105</v>
      </c>
      <c r="G10" s="4"/>
      <c r="H10" s="4"/>
      <c r="I10" s="4"/>
      <c r="J10" s="4"/>
      <c r="K10" s="4"/>
      <c r="L10" s="4" t="s">
        <v>165</v>
      </c>
      <c r="M10" s="4"/>
      <c r="N10" s="4" t="s">
        <v>171</v>
      </c>
      <c r="O10" s="4"/>
      <c r="P10" s="4" t="s">
        <v>112</v>
      </c>
      <c r="Q10" s="4"/>
      <c r="R10" s="4" t="s">
        <v>199</v>
      </c>
      <c r="S10" s="4" t="s">
        <v>180</v>
      </c>
      <c r="T10" s="4"/>
      <c r="U10" s="4"/>
      <c r="V10" s="4"/>
      <c r="W10" s="4"/>
      <c r="X10" s="4"/>
      <c r="Y10" s="4"/>
      <c r="Z10" s="4"/>
      <c r="AA10" s="4"/>
      <c r="AB10" s="4"/>
      <c r="AC10" s="4"/>
      <c r="AD10" s="4"/>
      <c r="AE10" s="4"/>
      <c r="AF10" s="4"/>
      <c r="AG10" s="4"/>
      <c r="AH10" s="4"/>
      <c r="AI10" s="4" t="s">
        <v>191</v>
      </c>
      <c r="AJ10" s="4"/>
      <c r="AK10" s="4"/>
      <c r="AL10" s="4"/>
      <c r="AM10" s="4"/>
      <c r="AN10" s="4" t="s">
        <v>222</v>
      </c>
      <c r="AO10" s="4"/>
      <c r="AP10" s="4" t="s">
        <v>227</v>
      </c>
      <c r="AQ10" s="4"/>
      <c r="AR10" s="4"/>
      <c r="AS10" s="4"/>
      <c r="AT10" s="4"/>
      <c r="AU10" s="4"/>
      <c r="AV10" s="4"/>
      <c r="AW10" s="4" t="s">
        <v>149</v>
      </c>
      <c r="AX10" s="4"/>
      <c r="AY10" s="4"/>
      <c r="AZ10" s="4"/>
      <c r="BA10" s="4"/>
      <c r="BB10" s="4"/>
      <c r="BC10" s="4"/>
      <c r="BD10" s="4"/>
      <c r="BE10" s="4"/>
      <c r="BF10" s="4"/>
      <c r="BG10" s="4"/>
      <c r="BH10" s="4"/>
      <c r="BI10" s="4"/>
      <c r="BJ10" s="4"/>
      <c r="BK10" s="4"/>
      <c r="BL10" s="4" t="s">
        <v>128</v>
      </c>
      <c r="BM10" s="4"/>
      <c r="BN10" s="4"/>
      <c r="BO10" s="4"/>
      <c r="BP10" s="4"/>
      <c r="BQ10" s="4"/>
      <c r="BR10" s="4"/>
      <c r="BS10" s="4"/>
      <c r="BT10" s="4"/>
      <c r="BU10" s="4" t="s">
        <v>99</v>
      </c>
      <c r="BV10" s="4" t="s">
        <v>91</v>
      </c>
      <c r="BW10" s="4" t="s">
        <v>91</v>
      </c>
      <c r="BX10" s="4"/>
      <c r="BY10" s="4"/>
      <c r="BZ10" s="4"/>
      <c r="CA10" s="4"/>
      <c r="CB10" s="4"/>
      <c r="CC10" s="4"/>
      <c r="CD10" s="4"/>
      <c r="CE10" s="4"/>
      <c r="CF10" s="4"/>
      <c r="CG10" s="4" t="s">
        <v>233</v>
      </c>
      <c r="CH10" s="4" t="s">
        <v>234</v>
      </c>
      <c r="CI10" s="4" t="s">
        <v>235</v>
      </c>
      <c r="CJ10" s="4"/>
      <c r="CK10" s="4" t="s">
        <v>236</v>
      </c>
      <c r="CL10" s="4"/>
      <c r="CM10" s="4"/>
      <c r="CN10" s="4"/>
      <c r="CO10" s="4"/>
      <c r="CP10" s="4" t="s">
        <v>237</v>
      </c>
      <c r="CQ10" s="4"/>
      <c r="CR10" s="4"/>
      <c r="CS10" s="4" t="s">
        <v>239</v>
      </c>
      <c r="CT10" s="4" t="s">
        <v>240</v>
      </c>
      <c r="CU10" s="4" t="s">
        <v>242</v>
      </c>
      <c r="CV10" s="4"/>
      <c r="CW10" s="4"/>
      <c r="CX10" s="4" t="s">
        <v>244</v>
      </c>
    </row>
    <row r="11" spans="1:111" ht="19" thickBot="1" x14ac:dyDescent="0.4">
      <c r="A11" s="2" t="s">
        <v>68</v>
      </c>
    </row>
    <row r="12" spans="1:111" ht="15" thickBot="1" x14ac:dyDescent="0.4">
      <c r="A12" s="5" t="s">
        <v>9</v>
      </c>
      <c r="B12" s="4">
        <v>1</v>
      </c>
      <c r="C12" s="4">
        <v>1</v>
      </c>
      <c r="D12" s="4">
        <v>3</v>
      </c>
      <c r="E12" s="4">
        <v>2</v>
      </c>
      <c r="F12" s="4">
        <v>1</v>
      </c>
      <c r="G12" s="4">
        <v>1</v>
      </c>
      <c r="H12" s="4">
        <v>2</v>
      </c>
      <c r="I12" s="4">
        <v>1</v>
      </c>
      <c r="J12" s="4">
        <v>1</v>
      </c>
      <c r="K12" s="4">
        <v>1</v>
      </c>
      <c r="L12" s="4">
        <v>1</v>
      </c>
      <c r="M12" s="4">
        <v>1</v>
      </c>
      <c r="N12" s="4">
        <v>2</v>
      </c>
      <c r="O12" s="4">
        <v>2</v>
      </c>
      <c r="P12" s="4">
        <v>2</v>
      </c>
      <c r="Q12" s="4">
        <v>1</v>
      </c>
      <c r="R12" s="4">
        <v>2</v>
      </c>
      <c r="S12" s="4">
        <v>1</v>
      </c>
      <c r="T12" s="4">
        <v>1</v>
      </c>
      <c r="U12" s="4">
        <v>1</v>
      </c>
      <c r="V12" s="4">
        <v>2</v>
      </c>
      <c r="W12" s="4">
        <v>3</v>
      </c>
      <c r="X12" s="4">
        <v>1</v>
      </c>
      <c r="Y12" s="4">
        <v>1</v>
      </c>
      <c r="Z12" s="4">
        <v>1</v>
      </c>
      <c r="AA12" s="4">
        <v>2</v>
      </c>
      <c r="AB12" s="4">
        <v>2</v>
      </c>
      <c r="AC12" s="4">
        <v>1</v>
      </c>
      <c r="AD12" s="4">
        <v>2</v>
      </c>
      <c r="AE12" s="4">
        <v>1</v>
      </c>
      <c r="AF12" s="4">
        <v>1</v>
      </c>
      <c r="AG12" s="4">
        <v>2</v>
      </c>
      <c r="AH12" s="4">
        <v>2</v>
      </c>
      <c r="AI12" s="4">
        <v>2</v>
      </c>
      <c r="AJ12" s="4">
        <v>1</v>
      </c>
      <c r="AK12" s="4">
        <v>3</v>
      </c>
      <c r="AL12" s="4">
        <v>2</v>
      </c>
      <c r="AM12" s="4">
        <v>1</v>
      </c>
      <c r="AN12" s="4">
        <v>2</v>
      </c>
      <c r="AO12" s="4">
        <v>1</v>
      </c>
      <c r="AP12" s="4">
        <v>1</v>
      </c>
      <c r="AQ12" s="4">
        <v>1</v>
      </c>
      <c r="AR12" s="4">
        <v>2</v>
      </c>
      <c r="AS12" s="4">
        <v>2</v>
      </c>
      <c r="AT12" s="4">
        <v>3</v>
      </c>
      <c r="AU12" s="4">
        <v>2</v>
      </c>
      <c r="AV12" s="4">
        <v>1</v>
      </c>
      <c r="AW12" s="4">
        <v>3</v>
      </c>
      <c r="AX12" s="4">
        <v>2</v>
      </c>
      <c r="AY12" s="4">
        <v>1</v>
      </c>
      <c r="AZ12" s="4">
        <v>1</v>
      </c>
      <c r="BA12" s="4">
        <v>1</v>
      </c>
      <c r="BB12" s="4">
        <v>1</v>
      </c>
      <c r="BC12" s="4">
        <v>1</v>
      </c>
      <c r="BD12" s="4">
        <v>1</v>
      </c>
      <c r="BE12" s="4">
        <v>1</v>
      </c>
      <c r="BF12" s="4">
        <v>1</v>
      </c>
      <c r="BG12" s="4">
        <v>1</v>
      </c>
      <c r="BH12" s="4">
        <v>1</v>
      </c>
      <c r="BI12" s="4">
        <v>2</v>
      </c>
      <c r="BJ12" s="4">
        <v>3</v>
      </c>
      <c r="BK12" s="4">
        <v>1</v>
      </c>
      <c r="BL12" s="4">
        <v>2</v>
      </c>
      <c r="BM12" s="4">
        <v>1</v>
      </c>
      <c r="BN12" s="4">
        <v>3</v>
      </c>
      <c r="BO12" s="4">
        <v>2</v>
      </c>
      <c r="BP12" s="4">
        <v>2</v>
      </c>
      <c r="BQ12" s="4">
        <v>2</v>
      </c>
      <c r="BR12" s="4">
        <v>1</v>
      </c>
      <c r="BS12" s="4">
        <v>1</v>
      </c>
      <c r="BT12" s="4">
        <v>3</v>
      </c>
      <c r="BU12" s="4">
        <v>1</v>
      </c>
      <c r="BV12" s="4">
        <v>1</v>
      </c>
      <c r="BW12" s="4">
        <v>1</v>
      </c>
      <c r="BX12" s="4">
        <v>3</v>
      </c>
      <c r="BY12" s="4">
        <v>2</v>
      </c>
      <c r="BZ12" s="4">
        <v>1</v>
      </c>
      <c r="CA12" s="4">
        <v>1</v>
      </c>
      <c r="CB12" s="4">
        <v>2</v>
      </c>
      <c r="CC12" s="4">
        <v>1</v>
      </c>
      <c r="CD12" s="4">
        <v>2</v>
      </c>
      <c r="CE12" s="4">
        <v>1</v>
      </c>
      <c r="CF12" s="4">
        <v>2</v>
      </c>
      <c r="CG12" s="4">
        <v>2</v>
      </c>
      <c r="CH12" s="4">
        <v>2</v>
      </c>
      <c r="CI12" s="4">
        <v>2</v>
      </c>
      <c r="CJ12" s="4">
        <v>2</v>
      </c>
      <c r="CK12" s="4">
        <v>2</v>
      </c>
      <c r="CL12" s="4">
        <v>2</v>
      </c>
      <c r="CM12" s="4">
        <v>2</v>
      </c>
      <c r="CN12" s="4">
        <v>2</v>
      </c>
      <c r="CO12" s="4">
        <v>1</v>
      </c>
      <c r="CP12" s="4">
        <v>2</v>
      </c>
      <c r="CQ12" s="4">
        <v>1</v>
      </c>
      <c r="CR12" s="4">
        <v>2</v>
      </c>
      <c r="CS12" s="4">
        <v>3</v>
      </c>
      <c r="CT12" s="4">
        <v>1</v>
      </c>
      <c r="CU12" s="4">
        <v>1</v>
      </c>
      <c r="CV12" s="4">
        <v>1</v>
      </c>
      <c r="CW12" s="4">
        <v>2</v>
      </c>
      <c r="CX12" s="4">
        <v>1</v>
      </c>
      <c r="CY12" s="14">
        <f t="shared" ref="CY12:CY17" si="8">AVERAGE(B12:CX12)</f>
        <v>1.5841584158415842</v>
      </c>
      <c r="CZ12">
        <f t="shared" ref="CZ12:CZ17" si="9">COUNTIF(B12:CX12, 1)</f>
        <v>52</v>
      </c>
      <c r="DA12">
        <f t="shared" ref="DA12:DA17" si="10">COUNTIF(B12:CX12, 2)</f>
        <v>39</v>
      </c>
      <c r="DB12">
        <f t="shared" ref="DB12:DB17" si="11">COUNTIF(B12:CX12,3)</f>
        <v>10</v>
      </c>
      <c r="DC12">
        <f t="shared" ref="DC12:DC17" si="12">COUNTIF(B12:CX12, 4)</f>
        <v>0</v>
      </c>
      <c r="DD12">
        <f t="shared" ref="DD12:DD17" si="13">COUNTIF(B12:CX12, "N")</f>
        <v>0</v>
      </c>
      <c r="DF12" s="20">
        <f t="shared" ref="DF12:DF17" si="14">(CZ12+DA12)/SUM(CZ12:DD12)</f>
        <v>0.90099009900990101</v>
      </c>
      <c r="DG12" s="20">
        <f t="shared" ref="DG12:DG17" si="15">(DB12+DC12)/SUM(CZ12:DD12)</f>
        <v>9.9009900990099015E-2</v>
      </c>
    </row>
    <row r="13" spans="1:111" ht="15" thickBot="1" x14ac:dyDescent="0.4">
      <c r="A13" s="1" t="s">
        <v>10</v>
      </c>
      <c r="B13" s="4">
        <v>2</v>
      </c>
      <c r="C13" s="4">
        <v>1</v>
      </c>
      <c r="D13" s="4">
        <v>2</v>
      </c>
      <c r="E13" s="4">
        <v>2</v>
      </c>
      <c r="F13" s="4">
        <v>1</v>
      </c>
      <c r="G13" s="4">
        <v>3</v>
      </c>
      <c r="H13" s="4">
        <v>1</v>
      </c>
      <c r="I13" s="4">
        <v>1</v>
      </c>
      <c r="J13" s="4">
        <v>1</v>
      </c>
      <c r="K13" s="4">
        <v>2</v>
      </c>
      <c r="L13" s="4">
        <v>3</v>
      </c>
      <c r="M13" s="4">
        <v>1</v>
      </c>
      <c r="N13" s="4">
        <v>3</v>
      </c>
      <c r="O13" s="4">
        <v>2</v>
      </c>
      <c r="P13" s="4">
        <v>1</v>
      </c>
      <c r="Q13" s="4">
        <v>2</v>
      </c>
      <c r="R13" s="4">
        <v>2</v>
      </c>
      <c r="S13" s="4">
        <v>3</v>
      </c>
      <c r="T13" s="4">
        <v>2</v>
      </c>
      <c r="U13" s="4">
        <v>1</v>
      </c>
      <c r="V13" s="4">
        <v>1</v>
      </c>
      <c r="W13" s="4">
        <v>2</v>
      </c>
      <c r="X13" s="4">
        <v>1</v>
      </c>
      <c r="Y13" s="4">
        <v>2</v>
      </c>
      <c r="Z13" s="4">
        <v>2</v>
      </c>
      <c r="AA13" s="4">
        <v>2</v>
      </c>
      <c r="AB13" s="4">
        <v>1</v>
      </c>
      <c r="AC13" s="4">
        <v>1</v>
      </c>
      <c r="AD13" s="4">
        <v>2</v>
      </c>
      <c r="AE13" s="4">
        <v>1</v>
      </c>
      <c r="AF13" s="4">
        <v>3</v>
      </c>
      <c r="AG13" s="4">
        <v>2</v>
      </c>
      <c r="AH13" s="4">
        <v>2</v>
      </c>
      <c r="AI13" s="4">
        <v>1</v>
      </c>
      <c r="AJ13" s="4">
        <v>2</v>
      </c>
      <c r="AK13" s="4">
        <v>2</v>
      </c>
      <c r="AL13" s="4">
        <v>1</v>
      </c>
      <c r="AM13" s="4">
        <v>2</v>
      </c>
      <c r="AN13" s="4">
        <v>2</v>
      </c>
      <c r="AO13" s="4">
        <v>1</v>
      </c>
      <c r="AP13" s="4">
        <v>2</v>
      </c>
      <c r="AQ13" s="4">
        <v>1</v>
      </c>
      <c r="AR13" s="4">
        <v>2</v>
      </c>
      <c r="AS13" s="4">
        <v>2</v>
      </c>
      <c r="AT13" s="4">
        <v>3</v>
      </c>
      <c r="AU13" s="4">
        <v>2</v>
      </c>
      <c r="AV13" s="4">
        <v>1</v>
      </c>
      <c r="AW13" s="4">
        <v>2</v>
      </c>
      <c r="AX13" s="4">
        <v>2</v>
      </c>
      <c r="AY13" s="4">
        <v>1</v>
      </c>
      <c r="AZ13" s="4">
        <v>1</v>
      </c>
      <c r="BA13" s="4">
        <v>1</v>
      </c>
      <c r="BB13" s="4">
        <v>2</v>
      </c>
      <c r="BC13" s="4">
        <v>1</v>
      </c>
      <c r="BD13" s="4">
        <v>2</v>
      </c>
      <c r="BE13" s="4">
        <v>3</v>
      </c>
      <c r="BF13" s="4">
        <v>1</v>
      </c>
      <c r="BG13" s="4">
        <v>1</v>
      </c>
      <c r="BH13" s="4">
        <v>1</v>
      </c>
      <c r="BI13" s="4">
        <v>2</v>
      </c>
      <c r="BJ13" s="4">
        <v>3</v>
      </c>
      <c r="BK13" s="4">
        <v>4</v>
      </c>
      <c r="BL13" s="4">
        <v>2</v>
      </c>
      <c r="BM13" s="4">
        <v>1</v>
      </c>
      <c r="BN13" s="4">
        <v>2</v>
      </c>
      <c r="BO13" s="4">
        <v>2</v>
      </c>
      <c r="BP13" s="4">
        <v>2</v>
      </c>
      <c r="BQ13" s="4">
        <v>2</v>
      </c>
      <c r="BR13" s="4">
        <v>1</v>
      </c>
      <c r="BS13" s="4">
        <v>1</v>
      </c>
      <c r="BT13" s="4">
        <v>2</v>
      </c>
      <c r="BU13" s="4">
        <v>1</v>
      </c>
      <c r="BV13" s="4">
        <v>1</v>
      </c>
      <c r="BW13" s="4">
        <v>1</v>
      </c>
      <c r="BX13" s="4">
        <v>2</v>
      </c>
      <c r="BY13" s="4">
        <v>2</v>
      </c>
      <c r="BZ13" s="4">
        <v>1</v>
      </c>
      <c r="CA13" s="4">
        <v>2</v>
      </c>
      <c r="CB13" s="4">
        <v>2</v>
      </c>
      <c r="CC13" s="4">
        <v>1</v>
      </c>
      <c r="CD13" s="4">
        <v>2</v>
      </c>
      <c r="CE13" s="4">
        <v>1</v>
      </c>
      <c r="CF13" s="4">
        <v>2</v>
      </c>
      <c r="CG13" s="4">
        <v>2</v>
      </c>
      <c r="CH13" s="4">
        <v>1</v>
      </c>
      <c r="CI13" s="4">
        <v>3</v>
      </c>
      <c r="CJ13" s="4"/>
      <c r="CK13" s="4">
        <v>1</v>
      </c>
      <c r="CL13" s="4">
        <v>2</v>
      </c>
      <c r="CM13" s="4">
        <v>2</v>
      </c>
      <c r="CN13" s="4">
        <v>2</v>
      </c>
      <c r="CO13" s="4">
        <v>1</v>
      </c>
      <c r="CP13" s="4">
        <v>1</v>
      </c>
      <c r="CQ13" s="4">
        <v>1</v>
      </c>
      <c r="CR13" s="4">
        <v>1</v>
      </c>
      <c r="CS13" s="4">
        <v>2</v>
      </c>
      <c r="CT13" s="4">
        <v>1</v>
      </c>
      <c r="CU13" s="4">
        <v>1</v>
      </c>
      <c r="CV13" s="4">
        <v>1</v>
      </c>
      <c r="CW13" s="4">
        <v>2</v>
      </c>
      <c r="CX13" s="4">
        <v>1</v>
      </c>
      <c r="CY13" s="14">
        <f t="shared" si="8"/>
        <v>1.67</v>
      </c>
      <c r="CZ13">
        <f t="shared" si="9"/>
        <v>44</v>
      </c>
      <c r="DA13">
        <f t="shared" si="10"/>
        <v>46</v>
      </c>
      <c r="DB13">
        <f t="shared" si="11"/>
        <v>9</v>
      </c>
      <c r="DC13">
        <f t="shared" si="12"/>
        <v>1</v>
      </c>
      <c r="DD13">
        <f t="shared" si="13"/>
        <v>0</v>
      </c>
      <c r="DF13" s="20">
        <f t="shared" si="14"/>
        <v>0.9</v>
      </c>
      <c r="DG13" s="20">
        <f t="shared" si="15"/>
        <v>0.1</v>
      </c>
    </row>
    <row r="14" spans="1:111" ht="15" thickBot="1" x14ac:dyDescent="0.4">
      <c r="A14" s="1" t="s">
        <v>11</v>
      </c>
      <c r="B14" s="4">
        <v>1</v>
      </c>
      <c r="C14" s="4">
        <v>1</v>
      </c>
      <c r="D14" s="4">
        <v>1</v>
      </c>
      <c r="E14" s="4">
        <v>2</v>
      </c>
      <c r="F14" s="4">
        <v>1</v>
      </c>
      <c r="G14" s="4">
        <v>1</v>
      </c>
      <c r="H14" s="4">
        <v>3</v>
      </c>
      <c r="I14" s="4">
        <v>2</v>
      </c>
      <c r="J14" s="4">
        <v>3</v>
      </c>
      <c r="K14" s="4">
        <v>2</v>
      </c>
      <c r="L14" s="4">
        <v>2</v>
      </c>
      <c r="M14" s="4">
        <v>1</v>
      </c>
      <c r="N14" s="4">
        <v>1</v>
      </c>
      <c r="O14" s="4">
        <v>2</v>
      </c>
      <c r="P14" s="4">
        <v>1</v>
      </c>
      <c r="Q14" s="4">
        <v>1</v>
      </c>
      <c r="R14" s="4">
        <v>3</v>
      </c>
      <c r="S14" s="4">
        <v>3</v>
      </c>
      <c r="T14" s="4">
        <v>1</v>
      </c>
      <c r="U14" s="4">
        <v>1</v>
      </c>
      <c r="V14" s="4">
        <v>2</v>
      </c>
      <c r="W14" s="4">
        <v>1</v>
      </c>
      <c r="X14" s="4">
        <v>4</v>
      </c>
      <c r="Y14" s="4">
        <v>1</v>
      </c>
      <c r="Z14" s="4">
        <v>2</v>
      </c>
      <c r="AA14" s="4">
        <v>2</v>
      </c>
      <c r="AB14" s="4">
        <v>2</v>
      </c>
      <c r="AC14" s="4">
        <v>1</v>
      </c>
      <c r="AD14" s="4">
        <v>2</v>
      </c>
      <c r="AE14" s="4">
        <v>1</v>
      </c>
      <c r="AF14" s="4">
        <v>2</v>
      </c>
      <c r="AG14" s="4">
        <v>1</v>
      </c>
      <c r="AH14" s="4">
        <v>1</v>
      </c>
      <c r="AI14" s="4">
        <v>1</v>
      </c>
      <c r="AJ14" s="4">
        <v>2</v>
      </c>
      <c r="AK14" s="4">
        <v>2</v>
      </c>
      <c r="AL14" s="4">
        <v>1</v>
      </c>
      <c r="AM14" s="4">
        <v>2</v>
      </c>
      <c r="AN14" s="4">
        <v>2</v>
      </c>
      <c r="AO14" s="4">
        <v>1</v>
      </c>
      <c r="AP14" s="4">
        <v>2</v>
      </c>
      <c r="AQ14" s="4">
        <v>1</v>
      </c>
      <c r="AR14" s="4">
        <v>2</v>
      </c>
      <c r="AS14" s="4">
        <v>2</v>
      </c>
      <c r="AT14" s="4">
        <v>2</v>
      </c>
      <c r="AU14" s="4">
        <v>2</v>
      </c>
      <c r="AV14" s="4">
        <v>1</v>
      </c>
      <c r="AW14" s="4">
        <v>1</v>
      </c>
      <c r="AX14" s="4">
        <v>2</v>
      </c>
      <c r="AY14" s="4">
        <v>1</v>
      </c>
      <c r="AZ14" s="4">
        <v>1</v>
      </c>
      <c r="BA14" s="4">
        <v>1</v>
      </c>
      <c r="BB14" s="4">
        <v>1</v>
      </c>
      <c r="BC14" s="4">
        <v>1</v>
      </c>
      <c r="BD14" s="4">
        <v>2</v>
      </c>
      <c r="BE14" s="4">
        <v>1</v>
      </c>
      <c r="BF14" s="4">
        <v>1</v>
      </c>
      <c r="BG14" s="4">
        <v>1</v>
      </c>
      <c r="BH14" s="4">
        <v>4</v>
      </c>
      <c r="BI14" s="4">
        <v>3</v>
      </c>
      <c r="BJ14" s="4">
        <v>1</v>
      </c>
      <c r="BK14" s="4">
        <v>2</v>
      </c>
      <c r="BL14" s="4">
        <v>2</v>
      </c>
      <c r="BM14" s="4">
        <v>1</v>
      </c>
      <c r="BN14" s="4">
        <v>1</v>
      </c>
      <c r="BO14" s="4">
        <v>3</v>
      </c>
      <c r="BP14" s="4">
        <v>3</v>
      </c>
      <c r="BQ14" s="4">
        <v>2</v>
      </c>
      <c r="BR14" s="4">
        <v>1</v>
      </c>
      <c r="BS14" s="4">
        <v>1</v>
      </c>
      <c r="BT14" s="4">
        <v>1</v>
      </c>
      <c r="BU14" s="4">
        <v>1</v>
      </c>
      <c r="BV14" s="4">
        <v>3</v>
      </c>
      <c r="BW14" s="4">
        <v>3</v>
      </c>
      <c r="BX14" s="4">
        <v>1</v>
      </c>
      <c r="BY14" s="4">
        <v>2</v>
      </c>
      <c r="BZ14" s="4">
        <v>2</v>
      </c>
      <c r="CA14" s="4">
        <v>1</v>
      </c>
      <c r="CB14" s="4">
        <v>1</v>
      </c>
      <c r="CC14" s="4">
        <v>2</v>
      </c>
      <c r="CD14" s="4">
        <v>2</v>
      </c>
      <c r="CE14" s="4">
        <v>1</v>
      </c>
      <c r="CF14" s="4">
        <v>1</v>
      </c>
      <c r="CG14" s="4">
        <v>2</v>
      </c>
      <c r="CH14" s="4">
        <v>2</v>
      </c>
      <c r="CI14" s="4">
        <v>3</v>
      </c>
      <c r="CJ14" s="4">
        <v>1</v>
      </c>
      <c r="CK14" s="4">
        <v>2</v>
      </c>
      <c r="CL14" s="4">
        <v>2</v>
      </c>
      <c r="CM14" s="4">
        <v>2</v>
      </c>
      <c r="CN14" s="4">
        <v>3</v>
      </c>
      <c r="CO14" s="4">
        <v>1</v>
      </c>
      <c r="CP14" s="4">
        <v>1</v>
      </c>
      <c r="CQ14" s="4">
        <v>2</v>
      </c>
      <c r="CR14" s="4">
        <v>2</v>
      </c>
      <c r="CS14" s="4">
        <v>2</v>
      </c>
      <c r="CT14" s="4">
        <v>1</v>
      </c>
      <c r="CU14" s="4">
        <v>3</v>
      </c>
      <c r="CV14" s="4">
        <v>2</v>
      </c>
      <c r="CW14" s="4">
        <v>1</v>
      </c>
      <c r="CX14" s="4">
        <v>3</v>
      </c>
      <c r="CY14" s="14">
        <f t="shared" si="8"/>
        <v>1.693069306930693</v>
      </c>
      <c r="CZ14">
        <f t="shared" si="9"/>
        <v>48</v>
      </c>
      <c r="DA14">
        <f t="shared" si="10"/>
        <v>38</v>
      </c>
      <c r="DB14">
        <f t="shared" si="11"/>
        <v>13</v>
      </c>
      <c r="DC14">
        <f t="shared" si="12"/>
        <v>2</v>
      </c>
      <c r="DD14">
        <f t="shared" si="13"/>
        <v>0</v>
      </c>
      <c r="DF14" s="20">
        <f t="shared" si="14"/>
        <v>0.85148514851485146</v>
      </c>
      <c r="DG14" s="20">
        <f t="shared" si="15"/>
        <v>0.14851485148514851</v>
      </c>
    </row>
    <row r="15" spans="1:111" ht="15" thickBot="1" x14ac:dyDescent="0.4">
      <c r="A15" s="1" t="s">
        <v>12</v>
      </c>
      <c r="B15" s="4">
        <v>4</v>
      </c>
      <c r="C15" s="4">
        <v>2</v>
      </c>
      <c r="D15" s="4">
        <v>1</v>
      </c>
      <c r="E15" s="4">
        <v>2</v>
      </c>
      <c r="F15" s="4">
        <v>1</v>
      </c>
      <c r="G15" s="4">
        <v>2</v>
      </c>
      <c r="H15" s="4">
        <v>2</v>
      </c>
      <c r="I15" s="4">
        <v>1</v>
      </c>
      <c r="J15" s="4">
        <v>2</v>
      </c>
      <c r="K15" s="4">
        <v>2</v>
      </c>
      <c r="L15" s="4">
        <v>2</v>
      </c>
      <c r="M15" s="4">
        <v>1</v>
      </c>
      <c r="N15" s="4">
        <v>3</v>
      </c>
      <c r="O15" s="4">
        <v>3</v>
      </c>
      <c r="P15" s="4">
        <v>3</v>
      </c>
      <c r="Q15" s="4">
        <v>1</v>
      </c>
      <c r="R15" s="4">
        <v>2</v>
      </c>
      <c r="S15" s="4">
        <v>3</v>
      </c>
      <c r="T15" s="4">
        <v>1</v>
      </c>
      <c r="U15" s="4">
        <v>1</v>
      </c>
      <c r="V15" s="4">
        <v>2</v>
      </c>
      <c r="W15" s="4"/>
      <c r="X15" s="4">
        <v>4</v>
      </c>
      <c r="Y15" s="4">
        <v>1</v>
      </c>
      <c r="Z15" s="4">
        <v>2</v>
      </c>
      <c r="AA15" s="4">
        <v>2</v>
      </c>
      <c r="AB15" s="4">
        <v>2</v>
      </c>
      <c r="AC15" s="4">
        <v>1</v>
      </c>
      <c r="AD15" s="4">
        <v>3</v>
      </c>
      <c r="AE15" s="4">
        <v>1</v>
      </c>
      <c r="AF15" s="4">
        <v>2</v>
      </c>
      <c r="AG15" s="4">
        <v>1</v>
      </c>
      <c r="AH15" s="4">
        <v>1</v>
      </c>
      <c r="AI15" s="4">
        <v>2</v>
      </c>
      <c r="AJ15" s="4">
        <v>3</v>
      </c>
      <c r="AK15" s="4">
        <v>3</v>
      </c>
      <c r="AL15" s="4">
        <v>2</v>
      </c>
      <c r="AM15" s="4">
        <v>1</v>
      </c>
      <c r="AN15" s="4">
        <v>2</v>
      </c>
      <c r="AO15" s="4">
        <v>2</v>
      </c>
      <c r="AP15" s="4">
        <v>3</v>
      </c>
      <c r="AQ15" s="4">
        <v>1</v>
      </c>
      <c r="AR15" s="4">
        <v>2</v>
      </c>
      <c r="AS15" s="4">
        <v>3</v>
      </c>
      <c r="AT15" s="4">
        <v>3</v>
      </c>
      <c r="AU15" s="4">
        <v>4</v>
      </c>
      <c r="AV15" s="4">
        <v>1</v>
      </c>
      <c r="AW15" s="4">
        <v>2</v>
      </c>
      <c r="AX15" s="4">
        <v>4</v>
      </c>
      <c r="AY15" s="4">
        <v>2</v>
      </c>
      <c r="AZ15" s="4">
        <v>1</v>
      </c>
      <c r="BA15" s="4">
        <v>1</v>
      </c>
      <c r="BB15" s="4">
        <v>4</v>
      </c>
      <c r="BC15" s="4">
        <v>2</v>
      </c>
      <c r="BD15" s="4">
        <v>1</v>
      </c>
      <c r="BE15" s="4" t="s">
        <v>232</v>
      </c>
      <c r="BF15" s="4">
        <v>1</v>
      </c>
      <c r="BG15" s="4">
        <v>3</v>
      </c>
      <c r="BH15" s="4">
        <v>1</v>
      </c>
      <c r="BI15" s="4">
        <v>2</v>
      </c>
      <c r="BJ15" s="4">
        <v>1</v>
      </c>
      <c r="BK15" s="4">
        <v>1</v>
      </c>
      <c r="BL15" s="4">
        <v>3</v>
      </c>
      <c r="BM15" s="4">
        <v>2</v>
      </c>
      <c r="BN15" s="4">
        <v>4</v>
      </c>
      <c r="BO15" s="4">
        <v>3</v>
      </c>
      <c r="BP15" s="4">
        <v>3</v>
      </c>
      <c r="BQ15" s="4">
        <v>3</v>
      </c>
      <c r="BR15" s="4">
        <v>2</v>
      </c>
      <c r="BS15" s="4">
        <v>1</v>
      </c>
      <c r="BT15" s="4">
        <v>4</v>
      </c>
      <c r="BU15" s="4">
        <v>2</v>
      </c>
      <c r="BV15" s="4">
        <v>2</v>
      </c>
      <c r="BW15" s="4">
        <v>2</v>
      </c>
      <c r="BX15" s="4">
        <v>2</v>
      </c>
      <c r="BY15" s="4">
        <v>2</v>
      </c>
      <c r="BZ15" s="4">
        <v>1</v>
      </c>
      <c r="CA15" s="4">
        <v>1</v>
      </c>
      <c r="CB15" s="4">
        <v>1</v>
      </c>
      <c r="CC15" s="4">
        <v>1</v>
      </c>
      <c r="CD15" s="4">
        <v>3</v>
      </c>
      <c r="CE15" s="4">
        <v>2</v>
      </c>
      <c r="CF15" s="4">
        <v>1</v>
      </c>
      <c r="CG15" s="4">
        <v>2</v>
      </c>
      <c r="CH15" s="4">
        <v>2</v>
      </c>
      <c r="CI15" s="4">
        <v>3</v>
      </c>
      <c r="CJ15" s="4">
        <v>1</v>
      </c>
      <c r="CK15" s="4">
        <v>2</v>
      </c>
      <c r="CL15" s="4">
        <v>4</v>
      </c>
      <c r="CM15" s="4">
        <v>4</v>
      </c>
      <c r="CN15" s="4">
        <v>3</v>
      </c>
      <c r="CO15" s="4">
        <v>1</v>
      </c>
      <c r="CP15" s="4">
        <v>3</v>
      </c>
      <c r="CQ15" s="4" t="s">
        <v>232</v>
      </c>
      <c r="CR15" s="4">
        <v>3</v>
      </c>
      <c r="CS15" s="4">
        <v>4</v>
      </c>
      <c r="CT15" s="4">
        <v>3</v>
      </c>
      <c r="CU15" s="4">
        <v>4</v>
      </c>
      <c r="CV15" s="4">
        <v>3</v>
      </c>
      <c r="CW15" s="4">
        <v>2</v>
      </c>
      <c r="CX15" s="4">
        <v>2</v>
      </c>
      <c r="CY15" s="14">
        <f t="shared" si="8"/>
        <v>2.1428571428571428</v>
      </c>
      <c r="CZ15">
        <f t="shared" si="9"/>
        <v>30</v>
      </c>
      <c r="DA15">
        <f t="shared" si="10"/>
        <v>35</v>
      </c>
      <c r="DB15">
        <f t="shared" si="11"/>
        <v>22</v>
      </c>
      <c r="DC15">
        <f t="shared" si="12"/>
        <v>11</v>
      </c>
      <c r="DD15">
        <f t="shared" si="13"/>
        <v>2</v>
      </c>
      <c r="DF15" s="20">
        <f t="shared" si="14"/>
        <v>0.65</v>
      </c>
      <c r="DG15" s="20">
        <f t="shared" si="15"/>
        <v>0.33</v>
      </c>
    </row>
    <row r="16" spans="1:111" ht="15" thickBot="1" x14ac:dyDescent="0.4">
      <c r="A16" s="1" t="s">
        <v>13</v>
      </c>
      <c r="B16" s="4">
        <v>3</v>
      </c>
      <c r="C16" s="4">
        <v>3</v>
      </c>
      <c r="D16" s="4">
        <v>3</v>
      </c>
      <c r="E16" s="4">
        <v>2</v>
      </c>
      <c r="F16" s="4">
        <v>1</v>
      </c>
      <c r="G16" s="4">
        <v>2</v>
      </c>
      <c r="H16" s="4">
        <v>2</v>
      </c>
      <c r="I16" s="4">
        <v>1</v>
      </c>
      <c r="J16" s="4">
        <v>2</v>
      </c>
      <c r="K16" s="4">
        <v>1</v>
      </c>
      <c r="L16" s="4">
        <v>3</v>
      </c>
      <c r="M16" s="4">
        <v>3</v>
      </c>
      <c r="N16" s="4">
        <v>1</v>
      </c>
      <c r="O16" s="4">
        <v>2</v>
      </c>
      <c r="P16" s="4">
        <v>2</v>
      </c>
      <c r="Q16" s="4">
        <v>2</v>
      </c>
      <c r="R16" s="4">
        <v>2</v>
      </c>
      <c r="S16" s="4">
        <v>1</v>
      </c>
      <c r="T16" s="4">
        <v>3</v>
      </c>
      <c r="U16" s="4">
        <v>1</v>
      </c>
      <c r="V16" s="4">
        <v>2</v>
      </c>
      <c r="W16" s="4">
        <v>1</v>
      </c>
      <c r="X16" s="4">
        <v>1</v>
      </c>
      <c r="Y16" s="4">
        <v>3</v>
      </c>
      <c r="Z16" s="4">
        <v>1</v>
      </c>
      <c r="AA16" s="4">
        <v>2</v>
      </c>
      <c r="AB16" s="4">
        <v>2</v>
      </c>
      <c r="AC16" s="4">
        <v>1</v>
      </c>
      <c r="AD16" s="4">
        <v>2</v>
      </c>
      <c r="AE16" s="4">
        <v>2</v>
      </c>
      <c r="AF16" s="4">
        <v>3</v>
      </c>
      <c r="AG16" s="4">
        <v>2</v>
      </c>
      <c r="AH16" s="4">
        <v>2</v>
      </c>
      <c r="AI16" s="4">
        <v>1</v>
      </c>
      <c r="AJ16" s="4">
        <v>3</v>
      </c>
      <c r="AK16" s="4">
        <v>3</v>
      </c>
      <c r="AL16" s="4">
        <v>3</v>
      </c>
      <c r="AM16" s="4">
        <v>1</v>
      </c>
      <c r="AN16" s="4">
        <v>2</v>
      </c>
      <c r="AO16" s="4">
        <v>2</v>
      </c>
      <c r="AP16" s="4">
        <v>3</v>
      </c>
      <c r="AQ16" s="4">
        <v>1</v>
      </c>
      <c r="AR16" s="4">
        <v>2</v>
      </c>
      <c r="AS16" s="4">
        <v>1</v>
      </c>
      <c r="AT16" s="4">
        <v>1</v>
      </c>
      <c r="AU16" s="4">
        <v>2</v>
      </c>
      <c r="AV16" s="4">
        <v>1</v>
      </c>
      <c r="AW16" s="4">
        <v>1</v>
      </c>
      <c r="AX16" s="4">
        <v>2</v>
      </c>
      <c r="AY16" s="4">
        <v>2</v>
      </c>
      <c r="AZ16" s="4">
        <v>1</v>
      </c>
      <c r="BA16" s="4">
        <v>1</v>
      </c>
      <c r="BB16" s="4">
        <v>3</v>
      </c>
      <c r="BC16" s="4">
        <v>1</v>
      </c>
      <c r="BD16" s="4">
        <v>1</v>
      </c>
      <c r="BE16" s="4">
        <v>2</v>
      </c>
      <c r="BF16" s="4">
        <v>1</v>
      </c>
      <c r="BG16" s="4">
        <v>2</v>
      </c>
      <c r="BH16" s="4">
        <v>1</v>
      </c>
      <c r="BI16" s="4">
        <v>2</v>
      </c>
      <c r="BJ16" s="4">
        <v>4</v>
      </c>
      <c r="BK16" s="4">
        <v>1</v>
      </c>
      <c r="BL16" s="4">
        <v>3</v>
      </c>
      <c r="BM16" s="4">
        <v>3</v>
      </c>
      <c r="BN16" s="4">
        <v>2</v>
      </c>
      <c r="BO16" s="4">
        <v>2</v>
      </c>
      <c r="BP16" s="4">
        <v>2</v>
      </c>
      <c r="BQ16" s="4">
        <v>2</v>
      </c>
      <c r="BR16" s="4">
        <v>1</v>
      </c>
      <c r="BS16" s="4">
        <v>2</v>
      </c>
      <c r="BT16" s="4">
        <v>2</v>
      </c>
      <c r="BU16" s="4">
        <v>3</v>
      </c>
      <c r="BV16" s="4">
        <v>1</v>
      </c>
      <c r="BW16" s="4">
        <v>1</v>
      </c>
      <c r="BX16" s="4">
        <v>2</v>
      </c>
      <c r="BY16" s="4">
        <v>2</v>
      </c>
      <c r="BZ16" s="4">
        <v>1</v>
      </c>
      <c r="CA16" s="4">
        <v>2</v>
      </c>
      <c r="CB16" s="4">
        <v>3</v>
      </c>
      <c r="CC16" s="4">
        <v>1</v>
      </c>
      <c r="CD16" s="4">
        <v>3</v>
      </c>
      <c r="CE16" s="4">
        <v>1</v>
      </c>
      <c r="CF16" s="4">
        <v>3</v>
      </c>
      <c r="CG16" s="4">
        <v>2</v>
      </c>
      <c r="CH16" s="4">
        <v>1</v>
      </c>
      <c r="CI16" s="4">
        <v>2</v>
      </c>
      <c r="CJ16" s="4">
        <v>3</v>
      </c>
      <c r="CK16" s="4">
        <v>1</v>
      </c>
      <c r="CL16" s="4">
        <v>2</v>
      </c>
      <c r="CM16" s="4">
        <v>2</v>
      </c>
      <c r="CN16" s="4">
        <v>2</v>
      </c>
      <c r="CO16" s="4">
        <v>1</v>
      </c>
      <c r="CP16" s="4">
        <v>2</v>
      </c>
      <c r="CQ16" s="4">
        <v>1</v>
      </c>
      <c r="CR16" s="4">
        <v>1</v>
      </c>
      <c r="CS16" s="4">
        <v>2</v>
      </c>
      <c r="CT16" s="4">
        <v>1</v>
      </c>
      <c r="CU16" s="4">
        <v>1</v>
      </c>
      <c r="CV16" s="4">
        <v>1</v>
      </c>
      <c r="CW16" s="4">
        <v>2</v>
      </c>
      <c r="CX16" s="4">
        <v>1</v>
      </c>
      <c r="CY16" s="14">
        <f t="shared" si="8"/>
        <v>1.8316831683168318</v>
      </c>
      <c r="CZ16">
        <f t="shared" si="9"/>
        <v>39</v>
      </c>
      <c r="DA16">
        <f t="shared" si="10"/>
        <v>41</v>
      </c>
      <c r="DB16">
        <f t="shared" si="11"/>
        <v>20</v>
      </c>
      <c r="DC16">
        <f t="shared" si="12"/>
        <v>1</v>
      </c>
      <c r="DD16">
        <f t="shared" si="13"/>
        <v>0</v>
      </c>
      <c r="DF16" s="20">
        <f t="shared" si="14"/>
        <v>0.79207920792079212</v>
      </c>
      <c r="DG16" s="20">
        <f t="shared" si="15"/>
        <v>0.20792079207920791</v>
      </c>
    </row>
    <row r="17" spans="1:111" ht="15" thickBot="1" x14ac:dyDescent="0.4">
      <c r="A17" s="1" t="s">
        <v>14</v>
      </c>
      <c r="B17" s="4">
        <v>4</v>
      </c>
      <c r="C17" s="4">
        <v>4</v>
      </c>
      <c r="D17" s="4">
        <v>4</v>
      </c>
      <c r="E17" s="4">
        <v>3</v>
      </c>
      <c r="F17" s="4">
        <v>1</v>
      </c>
      <c r="G17" s="4">
        <v>4</v>
      </c>
      <c r="H17" s="4">
        <v>3</v>
      </c>
      <c r="I17" s="4">
        <v>3</v>
      </c>
      <c r="J17" s="4" t="s">
        <v>232</v>
      </c>
      <c r="K17" s="4" t="s">
        <v>232</v>
      </c>
      <c r="L17" s="4">
        <v>4</v>
      </c>
      <c r="M17" s="4">
        <v>3</v>
      </c>
      <c r="N17" s="4">
        <v>2</v>
      </c>
      <c r="O17" s="4">
        <v>3</v>
      </c>
      <c r="P17" s="4">
        <v>3</v>
      </c>
      <c r="Q17" s="4">
        <v>2</v>
      </c>
      <c r="R17" s="4">
        <v>3</v>
      </c>
      <c r="S17" s="4">
        <v>3</v>
      </c>
      <c r="T17" s="4">
        <v>4</v>
      </c>
      <c r="U17" s="4">
        <v>1</v>
      </c>
      <c r="V17" s="4">
        <v>3</v>
      </c>
      <c r="W17" s="4">
        <v>3</v>
      </c>
      <c r="X17" s="4">
        <v>4</v>
      </c>
      <c r="Y17" s="4">
        <v>3</v>
      </c>
      <c r="Z17" s="4"/>
      <c r="AA17" s="4">
        <v>2</v>
      </c>
      <c r="AB17" s="4">
        <v>3</v>
      </c>
      <c r="AC17" s="4">
        <v>1</v>
      </c>
      <c r="AD17" s="4">
        <v>2</v>
      </c>
      <c r="AE17" s="4">
        <v>3</v>
      </c>
      <c r="AF17" s="4">
        <v>4</v>
      </c>
      <c r="AG17" s="4">
        <v>4</v>
      </c>
      <c r="AH17" s="4">
        <v>3</v>
      </c>
      <c r="AI17" s="4">
        <v>3</v>
      </c>
      <c r="AJ17" s="4">
        <v>3</v>
      </c>
      <c r="AK17" s="4">
        <v>3</v>
      </c>
      <c r="AL17" s="4">
        <v>3</v>
      </c>
      <c r="AM17" s="4">
        <v>1</v>
      </c>
      <c r="AN17" s="4">
        <v>2</v>
      </c>
      <c r="AO17" s="4">
        <v>3</v>
      </c>
      <c r="AP17" s="4">
        <v>2</v>
      </c>
      <c r="AQ17" s="4" t="s">
        <v>232</v>
      </c>
      <c r="AR17" s="4">
        <v>2</v>
      </c>
      <c r="AS17" s="4">
        <v>2</v>
      </c>
      <c r="AT17" s="4">
        <v>2</v>
      </c>
      <c r="AU17" s="4" t="s">
        <v>232</v>
      </c>
      <c r="AV17" s="4">
        <v>1</v>
      </c>
      <c r="AW17" s="4">
        <v>2</v>
      </c>
      <c r="AX17" s="4">
        <v>3</v>
      </c>
      <c r="AY17" s="4">
        <v>3</v>
      </c>
      <c r="AZ17" s="4">
        <v>4</v>
      </c>
      <c r="BA17" s="4">
        <v>2</v>
      </c>
      <c r="BB17" s="4">
        <v>4</v>
      </c>
      <c r="BC17" s="4">
        <v>1</v>
      </c>
      <c r="BD17" s="4">
        <v>3</v>
      </c>
      <c r="BE17" s="4" t="s">
        <v>232</v>
      </c>
      <c r="BF17" s="4">
        <v>1</v>
      </c>
      <c r="BG17" s="4">
        <v>3</v>
      </c>
      <c r="BH17" s="4" t="s">
        <v>232</v>
      </c>
      <c r="BI17" s="4">
        <v>2</v>
      </c>
      <c r="BJ17" s="4">
        <v>4</v>
      </c>
      <c r="BK17" s="4">
        <v>4</v>
      </c>
      <c r="BL17" s="4">
        <v>3</v>
      </c>
      <c r="BM17" s="4" t="s">
        <v>232</v>
      </c>
      <c r="BN17" s="4">
        <v>1</v>
      </c>
      <c r="BO17" s="4">
        <v>2</v>
      </c>
      <c r="BP17" s="4" t="s">
        <v>232</v>
      </c>
      <c r="BQ17" s="4">
        <v>2</v>
      </c>
      <c r="BR17" s="4">
        <v>3</v>
      </c>
      <c r="BS17" s="4">
        <v>2</v>
      </c>
      <c r="BT17" s="4">
        <v>2</v>
      </c>
      <c r="BU17" s="4">
        <v>3</v>
      </c>
      <c r="BV17" s="4">
        <v>3</v>
      </c>
      <c r="BW17" s="4">
        <v>3</v>
      </c>
      <c r="BX17" s="4">
        <v>2</v>
      </c>
      <c r="BY17" s="4">
        <v>2</v>
      </c>
      <c r="BZ17" s="4">
        <v>2</v>
      </c>
      <c r="CA17" s="4">
        <v>2</v>
      </c>
      <c r="CB17" s="4">
        <v>3</v>
      </c>
      <c r="CC17" s="4">
        <v>1</v>
      </c>
      <c r="CD17" s="4">
        <v>3</v>
      </c>
      <c r="CE17" s="4">
        <v>1</v>
      </c>
      <c r="CF17" s="4">
        <v>3</v>
      </c>
      <c r="CG17" s="4">
        <v>2</v>
      </c>
      <c r="CH17" s="4">
        <v>2</v>
      </c>
      <c r="CI17" s="4">
        <v>3</v>
      </c>
      <c r="CJ17" s="4">
        <v>3</v>
      </c>
      <c r="CK17" s="4">
        <v>2</v>
      </c>
      <c r="CL17" s="4">
        <v>3</v>
      </c>
      <c r="CM17" s="4">
        <v>3</v>
      </c>
      <c r="CN17" s="4">
        <v>2</v>
      </c>
      <c r="CO17" s="4">
        <v>1</v>
      </c>
      <c r="CP17" s="4">
        <v>2</v>
      </c>
      <c r="CQ17" s="4" t="s">
        <v>232</v>
      </c>
      <c r="CR17" s="4">
        <v>2</v>
      </c>
      <c r="CS17" s="4">
        <v>2</v>
      </c>
      <c r="CT17" s="4">
        <v>3</v>
      </c>
      <c r="CU17" s="4">
        <v>2</v>
      </c>
      <c r="CV17" s="4">
        <v>2</v>
      </c>
      <c r="CW17" s="4">
        <v>3</v>
      </c>
      <c r="CX17" s="4">
        <v>3</v>
      </c>
      <c r="CY17" s="14">
        <f t="shared" si="8"/>
        <v>2.5824175824175826</v>
      </c>
      <c r="CZ17">
        <f t="shared" si="9"/>
        <v>11</v>
      </c>
      <c r="DA17">
        <f t="shared" si="10"/>
        <v>29</v>
      </c>
      <c r="DB17">
        <f t="shared" si="11"/>
        <v>38</v>
      </c>
      <c r="DC17">
        <f t="shared" si="12"/>
        <v>13</v>
      </c>
      <c r="DD17">
        <f t="shared" si="13"/>
        <v>9</v>
      </c>
      <c r="DF17" s="20">
        <f t="shared" si="14"/>
        <v>0.4</v>
      </c>
      <c r="DG17" s="20">
        <f t="shared" si="15"/>
        <v>0.51</v>
      </c>
    </row>
    <row r="18" spans="1:111" ht="16" thickBot="1" x14ac:dyDescent="0.4">
      <c r="A18" s="6" t="s">
        <v>83</v>
      </c>
      <c r="B18" s="4"/>
      <c r="C18" s="4"/>
      <c r="D18" s="4" t="s">
        <v>93</v>
      </c>
      <c r="E18" s="4"/>
      <c r="F18" s="4"/>
      <c r="G18" s="4"/>
      <c r="H18" s="4"/>
      <c r="I18" s="4"/>
      <c r="J18" s="4"/>
      <c r="K18" s="4"/>
      <c r="L18" s="4"/>
      <c r="M18" s="4"/>
      <c r="N18" s="4"/>
      <c r="O18" s="4" t="s">
        <v>177</v>
      </c>
      <c r="P18" s="4"/>
      <c r="Q18" s="4"/>
      <c r="R18" s="4" t="s">
        <v>200</v>
      </c>
      <c r="S18" s="4"/>
      <c r="T18" s="4"/>
      <c r="U18" s="4"/>
      <c r="V18" s="4"/>
      <c r="W18" s="4"/>
      <c r="X18" s="4"/>
      <c r="Y18" s="4"/>
      <c r="Z18" s="4"/>
      <c r="AA18" s="4"/>
      <c r="AB18" s="4"/>
      <c r="AC18" s="4"/>
      <c r="AD18" s="4" t="s">
        <v>177</v>
      </c>
      <c r="AE18" s="4"/>
      <c r="AF18" s="4"/>
      <c r="AG18" s="4"/>
      <c r="AH18" s="4"/>
      <c r="AI18" s="4" t="s">
        <v>192</v>
      </c>
      <c r="AJ18" s="4"/>
      <c r="AK18" s="4"/>
      <c r="AL18" s="4"/>
      <c r="AM18" s="4"/>
      <c r="AN18" s="4" t="s">
        <v>223</v>
      </c>
      <c r="AO18" s="4"/>
      <c r="AP18" s="4" t="s">
        <v>228</v>
      </c>
      <c r="AQ18" s="4"/>
      <c r="AR18" s="4"/>
      <c r="AS18" s="4"/>
      <c r="AT18" s="4"/>
      <c r="AU18" s="4"/>
      <c r="AV18" s="4"/>
      <c r="AW18" s="4"/>
      <c r="AX18" s="4"/>
      <c r="AY18" s="4"/>
      <c r="AZ18" s="4"/>
      <c r="BA18" s="4"/>
      <c r="BB18" s="4"/>
      <c r="BC18" s="4"/>
      <c r="BD18" s="4"/>
      <c r="BE18" s="4"/>
      <c r="BF18" s="4"/>
      <c r="BG18" s="4" t="s">
        <v>102</v>
      </c>
      <c r="BH18" s="4"/>
      <c r="BI18" s="4" t="s">
        <v>324</v>
      </c>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t="s">
        <v>245</v>
      </c>
      <c r="CQ18" s="4"/>
      <c r="CR18" s="4"/>
      <c r="CS18" s="4" t="s">
        <v>246</v>
      </c>
      <c r="CT18" s="4" t="s">
        <v>247</v>
      </c>
      <c r="CU18" s="4" t="s">
        <v>248</v>
      </c>
      <c r="CV18" s="4" t="s">
        <v>249</v>
      </c>
      <c r="CW18" s="4"/>
      <c r="CX18" s="4" t="s">
        <v>250</v>
      </c>
    </row>
    <row r="19" spans="1:111" ht="19" thickBot="1" x14ac:dyDescent="0.4">
      <c r="A19" s="2" t="s">
        <v>69</v>
      </c>
      <c r="R19" t="s">
        <v>201</v>
      </c>
    </row>
    <row r="20" spans="1:111" ht="15" thickBot="1" x14ac:dyDescent="0.4">
      <c r="A20" s="5" t="s">
        <v>15</v>
      </c>
      <c r="B20" s="4">
        <v>1</v>
      </c>
      <c r="C20" s="4">
        <v>1</v>
      </c>
      <c r="D20" s="4">
        <v>1</v>
      </c>
      <c r="E20" s="4">
        <v>2</v>
      </c>
      <c r="F20" s="4">
        <v>1</v>
      </c>
      <c r="G20" s="4">
        <v>3</v>
      </c>
      <c r="H20" s="4">
        <v>3</v>
      </c>
      <c r="I20" s="4">
        <v>1</v>
      </c>
      <c r="J20" s="4">
        <v>2</v>
      </c>
      <c r="K20" s="4">
        <v>1</v>
      </c>
      <c r="L20" s="4">
        <v>1</v>
      </c>
      <c r="M20" s="4">
        <v>1</v>
      </c>
      <c r="N20" s="4">
        <v>2</v>
      </c>
      <c r="O20" s="4">
        <v>2</v>
      </c>
      <c r="P20" s="4">
        <v>2</v>
      </c>
      <c r="Q20" s="4">
        <v>1</v>
      </c>
      <c r="R20" s="4">
        <v>2</v>
      </c>
      <c r="S20" s="4">
        <v>2</v>
      </c>
      <c r="T20" s="4">
        <v>2</v>
      </c>
      <c r="U20" s="4">
        <v>1</v>
      </c>
      <c r="V20" s="4">
        <v>2</v>
      </c>
      <c r="W20" s="4">
        <v>2</v>
      </c>
      <c r="X20" s="4" t="s">
        <v>232</v>
      </c>
      <c r="Y20" s="4">
        <v>2</v>
      </c>
      <c r="Z20" s="4">
        <v>1</v>
      </c>
      <c r="AA20" s="4">
        <v>3</v>
      </c>
      <c r="AB20" s="4">
        <v>2</v>
      </c>
      <c r="AC20" s="4">
        <v>1</v>
      </c>
      <c r="AD20" s="4">
        <v>1</v>
      </c>
      <c r="AE20" s="4">
        <v>1</v>
      </c>
      <c r="AF20" s="4">
        <v>3</v>
      </c>
      <c r="AG20" s="4">
        <v>2</v>
      </c>
      <c r="AH20" s="4">
        <v>2</v>
      </c>
      <c r="AI20" s="4">
        <v>1</v>
      </c>
      <c r="AJ20" s="4">
        <v>1</v>
      </c>
      <c r="AK20" s="4">
        <v>1</v>
      </c>
      <c r="AL20" s="4">
        <v>2</v>
      </c>
      <c r="AM20" s="4">
        <v>1</v>
      </c>
      <c r="AN20" s="4">
        <v>3</v>
      </c>
      <c r="AO20" s="4">
        <v>2</v>
      </c>
      <c r="AP20" s="4">
        <v>1</v>
      </c>
      <c r="AQ20" s="4">
        <v>1</v>
      </c>
      <c r="AR20" s="4">
        <v>2</v>
      </c>
      <c r="AS20" s="4">
        <v>1</v>
      </c>
      <c r="AT20" s="4">
        <v>2</v>
      </c>
      <c r="AU20" s="4">
        <v>3</v>
      </c>
      <c r="AV20" s="4">
        <v>2</v>
      </c>
      <c r="AW20" s="4">
        <v>1</v>
      </c>
      <c r="AX20" s="4">
        <v>2</v>
      </c>
      <c r="AY20" s="4">
        <v>2</v>
      </c>
      <c r="AZ20" s="4">
        <v>2</v>
      </c>
      <c r="BA20" s="4">
        <v>1</v>
      </c>
      <c r="BB20" s="4">
        <v>1</v>
      </c>
      <c r="BC20" s="4">
        <v>1</v>
      </c>
      <c r="BD20" s="4">
        <v>1</v>
      </c>
      <c r="BE20" s="4">
        <v>3</v>
      </c>
      <c r="BF20" s="4">
        <v>1</v>
      </c>
      <c r="BG20" s="4">
        <v>3</v>
      </c>
      <c r="BH20" s="4">
        <v>1</v>
      </c>
      <c r="BI20" s="4">
        <v>2</v>
      </c>
      <c r="BJ20" s="4">
        <v>1</v>
      </c>
      <c r="BK20" s="4">
        <v>2</v>
      </c>
      <c r="BL20" s="4">
        <v>2</v>
      </c>
      <c r="BM20" s="4">
        <v>1</v>
      </c>
      <c r="BN20" s="4">
        <v>1</v>
      </c>
      <c r="BO20" s="4">
        <v>2</v>
      </c>
      <c r="BP20" s="4">
        <v>2</v>
      </c>
      <c r="BQ20" s="4">
        <v>1</v>
      </c>
      <c r="BR20" s="4">
        <v>2</v>
      </c>
      <c r="BS20" s="4">
        <v>1</v>
      </c>
      <c r="BT20" s="4">
        <v>2</v>
      </c>
      <c r="BU20" s="4">
        <v>2</v>
      </c>
      <c r="BV20" s="4">
        <v>1</v>
      </c>
      <c r="BW20" s="4">
        <v>1</v>
      </c>
      <c r="BX20" s="4">
        <v>1</v>
      </c>
      <c r="BY20" s="4">
        <v>2</v>
      </c>
      <c r="BZ20" s="4">
        <v>1</v>
      </c>
      <c r="CA20" s="4">
        <v>1</v>
      </c>
      <c r="CB20" s="4">
        <v>2</v>
      </c>
      <c r="CC20" s="4">
        <v>1</v>
      </c>
      <c r="CD20" s="4">
        <v>2</v>
      </c>
      <c r="CE20" s="4">
        <v>2</v>
      </c>
      <c r="CF20" s="4">
        <v>2</v>
      </c>
      <c r="CG20" s="4">
        <v>2</v>
      </c>
      <c r="CH20" s="4">
        <v>1</v>
      </c>
      <c r="CI20" s="4">
        <v>1</v>
      </c>
      <c r="CJ20" s="4">
        <v>1</v>
      </c>
      <c r="CK20" s="4">
        <v>1</v>
      </c>
      <c r="CL20" s="4">
        <v>1</v>
      </c>
      <c r="CM20" s="4">
        <v>1</v>
      </c>
      <c r="CN20" s="4">
        <v>2</v>
      </c>
      <c r="CO20" s="4">
        <v>1</v>
      </c>
      <c r="CP20" s="4">
        <v>2</v>
      </c>
      <c r="CQ20" s="4">
        <v>2</v>
      </c>
      <c r="CR20" s="4">
        <v>2</v>
      </c>
      <c r="CS20" s="4">
        <v>2</v>
      </c>
      <c r="CT20" s="4">
        <v>2</v>
      </c>
      <c r="CU20" s="4">
        <v>1</v>
      </c>
      <c r="CV20" s="4">
        <v>2</v>
      </c>
      <c r="CW20" s="4">
        <v>1</v>
      </c>
      <c r="CX20" s="4">
        <v>1</v>
      </c>
      <c r="CY20" s="14">
        <f t="shared" ref="CY20:CY25" si="16">AVERAGE(B20:CX20)</f>
        <v>1.59</v>
      </c>
      <c r="CZ20">
        <f t="shared" ref="CZ20:CZ25" si="17">COUNTIF(B20:CX20, 1)</f>
        <v>49</v>
      </c>
      <c r="DA20">
        <f t="shared" ref="DA20:DA25" si="18">COUNTIF(B20:CX20, 2)</f>
        <v>43</v>
      </c>
      <c r="DB20">
        <f t="shared" ref="DB20:DB25" si="19">COUNTIF(B20:CX20,3)</f>
        <v>8</v>
      </c>
      <c r="DC20">
        <f t="shared" ref="DC20:DC25" si="20">COUNTIF(B20:CX20, 4)</f>
        <v>0</v>
      </c>
      <c r="DD20">
        <f t="shared" ref="DD20:DD25" si="21">COUNTIF(B20:CX20, "N")</f>
        <v>1</v>
      </c>
      <c r="DF20" s="20">
        <f t="shared" ref="DF20:DF25" si="22">(CZ20+DA20)/SUM(CZ20:DD20)</f>
        <v>0.91089108910891092</v>
      </c>
      <c r="DG20" s="20">
        <f t="shared" ref="DG20:DG25" si="23">(DB20+DC20)/SUM(CZ20:DD20)</f>
        <v>7.9207920792079209E-2</v>
      </c>
    </row>
    <row r="21" spans="1:111" ht="15" thickBot="1" x14ac:dyDescent="0.4">
      <c r="A21" s="1" t="s">
        <v>16</v>
      </c>
      <c r="B21" s="4">
        <v>2</v>
      </c>
      <c r="C21" s="4">
        <v>1</v>
      </c>
      <c r="D21" s="4">
        <v>2</v>
      </c>
      <c r="E21" s="4">
        <v>2</v>
      </c>
      <c r="F21" s="4">
        <v>1</v>
      </c>
      <c r="G21" s="4">
        <v>1</v>
      </c>
      <c r="H21" s="4">
        <v>2</v>
      </c>
      <c r="I21" s="4">
        <v>1</v>
      </c>
      <c r="J21" s="4">
        <v>1</v>
      </c>
      <c r="K21" s="4">
        <v>1</v>
      </c>
      <c r="L21" s="4">
        <v>2</v>
      </c>
      <c r="M21" s="4">
        <v>1</v>
      </c>
      <c r="N21" s="4">
        <v>2</v>
      </c>
      <c r="O21" s="4">
        <v>2</v>
      </c>
      <c r="P21" s="4">
        <v>2</v>
      </c>
      <c r="Q21" s="4">
        <v>1</v>
      </c>
      <c r="R21" s="4">
        <v>1</v>
      </c>
      <c r="S21" s="4">
        <v>1</v>
      </c>
      <c r="T21" s="4">
        <v>2</v>
      </c>
      <c r="U21" s="4">
        <v>1</v>
      </c>
      <c r="V21" s="4">
        <v>1</v>
      </c>
      <c r="W21" s="4">
        <v>3</v>
      </c>
      <c r="X21" s="4">
        <v>1</v>
      </c>
      <c r="Y21" s="4"/>
      <c r="Z21" s="4">
        <v>2</v>
      </c>
      <c r="AA21" s="4">
        <v>2</v>
      </c>
      <c r="AB21" s="4">
        <v>2</v>
      </c>
      <c r="AC21" s="4">
        <v>1</v>
      </c>
      <c r="AD21" s="4">
        <v>1</v>
      </c>
      <c r="AE21" s="4">
        <v>1</v>
      </c>
      <c r="AF21" s="4">
        <v>1</v>
      </c>
      <c r="AG21" s="4">
        <v>1</v>
      </c>
      <c r="AH21" s="4">
        <v>2</v>
      </c>
      <c r="AI21" s="4">
        <v>1</v>
      </c>
      <c r="AJ21" s="4">
        <v>1</v>
      </c>
      <c r="AK21" s="4">
        <v>3</v>
      </c>
      <c r="AL21" s="4">
        <v>1</v>
      </c>
      <c r="AM21" s="4">
        <v>1</v>
      </c>
      <c r="AN21" s="4">
        <v>1</v>
      </c>
      <c r="AO21" s="4">
        <v>1</v>
      </c>
      <c r="AP21" s="4">
        <v>2</v>
      </c>
      <c r="AQ21" s="4">
        <v>1</v>
      </c>
      <c r="AR21" s="4">
        <v>2</v>
      </c>
      <c r="AS21" s="4">
        <v>1</v>
      </c>
      <c r="AT21" s="4" t="s">
        <v>232</v>
      </c>
      <c r="AU21" s="4">
        <v>2</v>
      </c>
      <c r="AV21" s="4">
        <v>1</v>
      </c>
      <c r="AW21" s="4">
        <v>1</v>
      </c>
      <c r="AX21" s="4">
        <v>2</v>
      </c>
      <c r="AY21" s="4">
        <v>1</v>
      </c>
      <c r="AZ21" s="4">
        <v>1</v>
      </c>
      <c r="BA21" s="4">
        <v>1</v>
      </c>
      <c r="BB21" s="4">
        <v>1</v>
      </c>
      <c r="BC21" s="4">
        <v>1</v>
      </c>
      <c r="BD21" s="4">
        <v>1</v>
      </c>
      <c r="BE21" s="4">
        <v>1</v>
      </c>
      <c r="BF21" s="4">
        <v>1</v>
      </c>
      <c r="BG21" s="4">
        <v>1</v>
      </c>
      <c r="BH21" s="4">
        <v>1</v>
      </c>
      <c r="BI21" s="4">
        <v>2</v>
      </c>
      <c r="BJ21" s="4">
        <v>2</v>
      </c>
      <c r="BK21" s="4">
        <v>1</v>
      </c>
      <c r="BL21" s="4">
        <v>3</v>
      </c>
      <c r="BM21" s="4">
        <v>1</v>
      </c>
      <c r="BN21" s="4">
        <v>2</v>
      </c>
      <c r="BO21" s="4">
        <v>2</v>
      </c>
      <c r="BP21" s="4"/>
      <c r="BQ21" s="4">
        <v>2</v>
      </c>
      <c r="BR21" s="4">
        <v>1</v>
      </c>
      <c r="BS21" s="4">
        <v>1</v>
      </c>
      <c r="BT21" s="4">
        <v>2</v>
      </c>
      <c r="BU21" s="4">
        <v>2</v>
      </c>
      <c r="BV21" s="4">
        <v>1</v>
      </c>
      <c r="BW21" s="4">
        <v>1</v>
      </c>
      <c r="BX21" s="4">
        <v>1</v>
      </c>
      <c r="BY21" s="4">
        <v>2</v>
      </c>
      <c r="BZ21" s="4">
        <v>1</v>
      </c>
      <c r="CA21" s="4">
        <v>1</v>
      </c>
      <c r="CB21" s="4">
        <v>2</v>
      </c>
      <c r="CC21" s="4">
        <v>1</v>
      </c>
      <c r="CD21" s="4">
        <v>2</v>
      </c>
      <c r="CE21" s="4">
        <v>2</v>
      </c>
      <c r="CF21" s="4">
        <v>2</v>
      </c>
      <c r="CG21" s="4">
        <v>2</v>
      </c>
      <c r="CH21" s="4">
        <v>1</v>
      </c>
      <c r="CI21" s="4">
        <v>2</v>
      </c>
      <c r="CJ21" s="4">
        <v>2</v>
      </c>
      <c r="CK21" s="4">
        <v>1</v>
      </c>
      <c r="CL21" s="4">
        <v>2</v>
      </c>
      <c r="CM21" s="4">
        <v>2</v>
      </c>
      <c r="CN21" s="4">
        <v>2</v>
      </c>
      <c r="CO21" s="4">
        <v>1</v>
      </c>
      <c r="CP21" s="4">
        <v>2</v>
      </c>
      <c r="CQ21" s="4">
        <v>2</v>
      </c>
      <c r="CR21" s="4">
        <v>2</v>
      </c>
      <c r="CS21" s="4">
        <v>3</v>
      </c>
      <c r="CT21" s="4">
        <v>2</v>
      </c>
      <c r="CU21" s="4">
        <v>1</v>
      </c>
      <c r="CV21" s="4">
        <v>1</v>
      </c>
      <c r="CW21" s="4">
        <v>1</v>
      </c>
      <c r="CX21" s="4">
        <v>2</v>
      </c>
      <c r="CY21" s="14">
        <f t="shared" si="16"/>
        <v>1.489795918367347</v>
      </c>
      <c r="CZ21">
        <f t="shared" si="17"/>
        <v>54</v>
      </c>
      <c r="DA21">
        <f t="shared" si="18"/>
        <v>40</v>
      </c>
      <c r="DB21">
        <f t="shared" si="19"/>
        <v>4</v>
      </c>
      <c r="DC21">
        <f t="shared" si="20"/>
        <v>0</v>
      </c>
      <c r="DD21">
        <f t="shared" si="21"/>
        <v>1</v>
      </c>
      <c r="DF21" s="20">
        <f t="shared" si="22"/>
        <v>0.9494949494949495</v>
      </c>
      <c r="DG21" s="20">
        <f t="shared" si="23"/>
        <v>4.0404040404040407E-2</v>
      </c>
    </row>
    <row r="22" spans="1:111" ht="15" thickBot="1" x14ac:dyDescent="0.4">
      <c r="A22" s="1" t="s">
        <v>17</v>
      </c>
      <c r="B22" s="4">
        <v>2</v>
      </c>
      <c r="C22" s="4">
        <v>2</v>
      </c>
      <c r="D22" s="4">
        <v>4</v>
      </c>
      <c r="E22" s="4">
        <v>2</v>
      </c>
      <c r="F22" s="4">
        <v>1</v>
      </c>
      <c r="G22" s="4">
        <v>2</v>
      </c>
      <c r="H22" s="4">
        <v>2</v>
      </c>
      <c r="I22" s="4">
        <v>2</v>
      </c>
      <c r="J22" s="4">
        <v>2</v>
      </c>
      <c r="K22" s="4">
        <v>1</v>
      </c>
      <c r="L22" s="4">
        <v>2</v>
      </c>
      <c r="M22" s="4">
        <v>2</v>
      </c>
      <c r="N22" s="4">
        <v>4</v>
      </c>
      <c r="O22" s="4">
        <v>2</v>
      </c>
      <c r="P22" s="4">
        <v>2</v>
      </c>
      <c r="Q22" s="4">
        <v>1</v>
      </c>
      <c r="R22" s="4">
        <v>4</v>
      </c>
      <c r="S22" s="4">
        <v>4</v>
      </c>
      <c r="T22" s="4">
        <v>2</v>
      </c>
      <c r="U22" s="4">
        <v>1</v>
      </c>
      <c r="V22" s="4">
        <v>2</v>
      </c>
      <c r="W22" s="4">
        <v>2</v>
      </c>
      <c r="X22" s="4">
        <v>1</v>
      </c>
      <c r="Y22" s="4">
        <v>1</v>
      </c>
      <c r="Z22" s="4">
        <v>4</v>
      </c>
      <c r="AA22" s="4" t="s">
        <v>232</v>
      </c>
      <c r="AB22" s="4">
        <v>2</v>
      </c>
      <c r="AC22" s="4">
        <v>1</v>
      </c>
      <c r="AD22" s="4">
        <v>2</v>
      </c>
      <c r="AE22" s="4"/>
      <c r="AF22" s="4">
        <v>1</v>
      </c>
      <c r="AG22" s="4">
        <v>1</v>
      </c>
      <c r="AH22" s="4">
        <v>2</v>
      </c>
      <c r="AI22" s="4">
        <v>3</v>
      </c>
      <c r="AJ22" s="4" t="s">
        <v>232</v>
      </c>
      <c r="AK22" s="4" t="s">
        <v>232</v>
      </c>
      <c r="AL22" s="4">
        <v>2</v>
      </c>
      <c r="AM22" s="4">
        <v>1</v>
      </c>
      <c r="AN22" s="4" t="s">
        <v>232</v>
      </c>
      <c r="AO22" s="4">
        <v>1</v>
      </c>
      <c r="AP22" s="4">
        <v>4</v>
      </c>
      <c r="AQ22" s="4">
        <v>1</v>
      </c>
      <c r="AR22" s="4">
        <v>1</v>
      </c>
      <c r="AS22" s="4">
        <v>3</v>
      </c>
      <c r="AT22" s="4">
        <v>4</v>
      </c>
      <c r="AU22" s="4">
        <v>4</v>
      </c>
      <c r="AV22" s="4">
        <v>1</v>
      </c>
      <c r="AW22" s="4">
        <v>2</v>
      </c>
      <c r="AX22" s="4">
        <v>2</v>
      </c>
      <c r="AY22" s="4">
        <v>1</v>
      </c>
      <c r="AZ22" s="4">
        <v>1</v>
      </c>
      <c r="BA22" s="4">
        <v>1</v>
      </c>
      <c r="BB22" s="4">
        <v>2</v>
      </c>
      <c r="BC22" s="4">
        <v>1</v>
      </c>
      <c r="BD22" s="4">
        <v>1</v>
      </c>
      <c r="BE22" s="4">
        <v>1</v>
      </c>
      <c r="BF22" s="4" t="s">
        <v>232</v>
      </c>
      <c r="BG22" s="4" t="s">
        <v>232</v>
      </c>
      <c r="BH22" s="4" t="s">
        <v>232</v>
      </c>
      <c r="BI22" s="4" t="s">
        <v>232</v>
      </c>
      <c r="BJ22" s="4">
        <v>2</v>
      </c>
      <c r="BK22" s="4">
        <v>1</v>
      </c>
      <c r="BL22" s="4">
        <v>4</v>
      </c>
      <c r="BM22" s="4">
        <v>2</v>
      </c>
      <c r="BN22" s="4">
        <v>3</v>
      </c>
      <c r="BO22" s="4" t="s">
        <v>232</v>
      </c>
      <c r="BP22" s="4">
        <v>3</v>
      </c>
      <c r="BQ22" s="4">
        <v>3</v>
      </c>
      <c r="BR22" s="4">
        <v>2</v>
      </c>
      <c r="BS22" s="4">
        <v>1</v>
      </c>
      <c r="BT22" s="4">
        <v>3</v>
      </c>
      <c r="BU22" s="4">
        <v>2</v>
      </c>
      <c r="BV22" s="4">
        <v>2</v>
      </c>
      <c r="BW22" s="4">
        <v>2</v>
      </c>
      <c r="BX22" s="4">
        <v>1</v>
      </c>
      <c r="BY22" s="4">
        <v>2</v>
      </c>
      <c r="BZ22" s="4">
        <v>1</v>
      </c>
      <c r="CA22" s="4">
        <v>1</v>
      </c>
      <c r="CB22" s="4">
        <v>2</v>
      </c>
      <c r="CC22" s="4">
        <v>1</v>
      </c>
      <c r="CD22" s="4">
        <v>0</v>
      </c>
      <c r="CE22" s="4">
        <v>5</v>
      </c>
      <c r="CF22" s="4">
        <v>2</v>
      </c>
      <c r="CG22" s="4" t="s">
        <v>232</v>
      </c>
      <c r="CH22" s="4">
        <v>3</v>
      </c>
      <c r="CI22" s="4">
        <v>3</v>
      </c>
      <c r="CJ22" s="4" t="s">
        <v>232</v>
      </c>
      <c r="CK22" s="4">
        <v>3</v>
      </c>
      <c r="CL22" s="4" t="s">
        <v>232</v>
      </c>
      <c r="CM22" s="4" t="s">
        <v>232</v>
      </c>
      <c r="CN22" s="4">
        <v>3</v>
      </c>
      <c r="CO22" s="4">
        <v>1</v>
      </c>
      <c r="CP22" s="4" t="s">
        <v>232</v>
      </c>
      <c r="CQ22" s="4" t="s">
        <v>232</v>
      </c>
      <c r="CR22" s="4">
        <v>3</v>
      </c>
      <c r="CS22" s="4">
        <v>4</v>
      </c>
      <c r="CT22" s="4">
        <v>2</v>
      </c>
      <c r="CU22" s="4">
        <v>3</v>
      </c>
      <c r="CV22" s="4">
        <v>1</v>
      </c>
      <c r="CW22" s="4">
        <v>1</v>
      </c>
      <c r="CX22" s="4">
        <v>2</v>
      </c>
      <c r="CY22" s="14">
        <f t="shared" si="16"/>
        <v>2.0470588235294116</v>
      </c>
      <c r="CZ22">
        <f t="shared" si="17"/>
        <v>29</v>
      </c>
      <c r="DA22">
        <f t="shared" si="18"/>
        <v>32</v>
      </c>
      <c r="DB22">
        <f t="shared" si="19"/>
        <v>12</v>
      </c>
      <c r="DC22">
        <f t="shared" si="20"/>
        <v>10</v>
      </c>
      <c r="DD22">
        <f t="shared" si="21"/>
        <v>15</v>
      </c>
      <c r="DF22" s="20">
        <f t="shared" si="22"/>
        <v>0.62244897959183676</v>
      </c>
      <c r="DG22" s="20">
        <f t="shared" si="23"/>
        <v>0.22448979591836735</v>
      </c>
    </row>
    <row r="23" spans="1:111" ht="15" thickBot="1" x14ac:dyDescent="0.4">
      <c r="A23" s="1" t="s">
        <v>18</v>
      </c>
      <c r="B23" s="4">
        <v>4</v>
      </c>
      <c r="C23" s="4">
        <v>2</v>
      </c>
      <c r="D23" s="4">
        <v>3</v>
      </c>
      <c r="E23" s="4">
        <v>2</v>
      </c>
      <c r="F23" s="4">
        <v>1</v>
      </c>
      <c r="G23" s="4">
        <v>3</v>
      </c>
      <c r="H23" s="4">
        <v>1</v>
      </c>
      <c r="I23" s="4">
        <v>2</v>
      </c>
      <c r="J23" s="4">
        <v>2</v>
      </c>
      <c r="K23" s="4">
        <v>3</v>
      </c>
      <c r="L23" s="4">
        <v>2</v>
      </c>
      <c r="M23" s="4">
        <v>2</v>
      </c>
      <c r="N23" s="4">
        <v>3</v>
      </c>
      <c r="O23" s="4">
        <v>3</v>
      </c>
      <c r="P23" s="4">
        <v>3</v>
      </c>
      <c r="Q23" s="4">
        <v>1</v>
      </c>
      <c r="R23" s="4">
        <v>4</v>
      </c>
      <c r="S23" s="4">
        <v>4</v>
      </c>
      <c r="T23" s="4">
        <v>2</v>
      </c>
      <c r="U23" s="4">
        <v>2</v>
      </c>
      <c r="V23" s="4">
        <v>3</v>
      </c>
      <c r="W23" s="4"/>
      <c r="X23" s="4" t="s">
        <v>232</v>
      </c>
      <c r="Y23" s="4">
        <v>2</v>
      </c>
      <c r="Z23" s="4">
        <v>3</v>
      </c>
      <c r="AA23" s="4">
        <v>2</v>
      </c>
      <c r="AB23" s="4">
        <v>4</v>
      </c>
      <c r="AC23" s="4">
        <v>1</v>
      </c>
      <c r="AD23" s="4">
        <v>3</v>
      </c>
      <c r="AE23" s="4">
        <v>1</v>
      </c>
      <c r="AF23" s="4">
        <v>2</v>
      </c>
      <c r="AG23" s="4">
        <v>2</v>
      </c>
      <c r="AH23" s="4">
        <v>2</v>
      </c>
      <c r="AI23" s="4">
        <v>2</v>
      </c>
      <c r="AJ23" s="4">
        <v>3</v>
      </c>
      <c r="AK23" s="4">
        <v>3</v>
      </c>
      <c r="AL23" s="4">
        <v>1</v>
      </c>
      <c r="AM23" s="4">
        <v>1</v>
      </c>
      <c r="AN23" s="4">
        <v>2</v>
      </c>
      <c r="AO23" s="4">
        <v>2</v>
      </c>
      <c r="AP23" s="4">
        <v>4</v>
      </c>
      <c r="AQ23" s="4">
        <v>1</v>
      </c>
      <c r="AR23" s="4">
        <v>1</v>
      </c>
      <c r="AS23" s="4">
        <v>3</v>
      </c>
      <c r="AT23" s="4">
        <v>2</v>
      </c>
      <c r="AU23" s="4">
        <v>4</v>
      </c>
      <c r="AV23" s="4">
        <v>1</v>
      </c>
      <c r="AW23" s="4">
        <v>2</v>
      </c>
      <c r="AX23" s="4">
        <v>4</v>
      </c>
      <c r="AY23" s="4">
        <v>2</v>
      </c>
      <c r="AZ23" s="4">
        <v>1</v>
      </c>
      <c r="BA23" s="4">
        <v>2</v>
      </c>
      <c r="BB23" s="4">
        <v>2</v>
      </c>
      <c r="BC23" s="4">
        <v>2</v>
      </c>
      <c r="BD23" s="4">
        <v>1</v>
      </c>
      <c r="BE23" s="4" t="s">
        <v>232</v>
      </c>
      <c r="BF23" s="4">
        <v>1</v>
      </c>
      <c r="BG23" s="4">
        <v>1</v>
      </c>
      <c r="BH23" s="4">
        <v>1</v>
      </c>
      <c r="BI23" s="4">
        <v>2</v>
      </c>
      <c r="BJ23" s="4">
        <v>2</v>
      </c>
      <c r="BK23" s="4">
        <v>2</v>
      </c>
      <c r="BL23" s="4">
        <v>3</v>
      </c>
      <c r="BM23" s="4">
        <v>2</v>
      </c>
      <c r="BN23" s="4">
        <v>3</v>
      </c>
      <c r="BO23" s="4">
        <v>2</v>
      </c>
      <c r="BP23" s="4">
        <v>4</v>
      </c>
      <c r="BQ23" s="4">
        <v>3</v>
      </c>
      <c r="BR23" s="4">
        <v>1</v>
      </c>
      <c r="BS23" s="4">
        <v>1</v>
      </c>
      <c r="BT23" s="4">
        <v>3</v>
      </c>
      <c r="BU23" s="4">
        <v>2</v>
      </c>
      <c r="BV23" s="4">
        <v>2</v>
      </c>
      <c r="BW23" s="4">
        <v>2</v>
      </c>
      <c r="BX23" s="4">
        <v>1</v>
      </c>
      <c r="BY23" s="4">
        <v>2</v>
      </c>
      <c r="BZ23" s="4">
        <v>1</v>
      </c>
      <c r="CA23" s="4">
        <v>2</v>
      </c>
      <c r="CB23" s="4">
        <v>3</v>
      </c>
      <c r="CC23" s="4">
        <v>1</v>
      </c>
      <c r="CD23" s="4">
        <v>0</v>
      </c>
      <c r="CE23" s="4">
        <v>2</v>
      </c>
      <c r="CF23" s="4">
        <v>2</v>
      </c>
      <c r="CG23" s="4">
        <v>2</v>
      </c>
      <c r="CH23" s="4">
        <v>2</v>
      </c>
      <c r="CI23" s="4">
        <v>2</v>
      </c>
      <c r="CJ23" s="4">
        <v>2</v>
      </c>
      <c r="CK23" s="4">
        <v>2</v>
      </c>
      <c r="CL23" s="4">
        <v>4</v>
      </c>
      <c r="CM23" s="4">
        <v>4</v>
      </c>
      <c r="CN23" s="4">
        <v>3</v>
      </c>
      <c r="CO23" s="4">
        <v>1</v>
      </c>
      <c r="CP23" s="4">
        <v>4</v>
      </c>
      <c r="CQ23" s="4" t="s">
        <v>232</v>
      </c>
      <c r="CR23" s="4">
        <v>4</v>
      </c>
      <c r="CS23" s="4">
        <v>4</v>
      </c>
      <c r="CT23" s="4">
        <v>4</v>
      </c>
      <c r="CU23" s="4">
        <v>4</v>
      </c>
      <c r="CV23" s="4">
        <v>3</v>
      </c>
      <c r="CW23" s="4">
        <v>1</v>
      </c>
      <c r="CX23" s="4">
        <v>3</v>
      </c>
      <c r="CY23" s="14">
        <f t="shared" si="16"/>
        <v>2.268041237113402</v>
      </c>
      <c r="CZ23">
        <f t="shared" si="17"/>
        <v>22</v>
      </c>
      <c r="DA23">
        <f t="shared" si="18"/>
        <v>39</v>
      </c>
      <c r="DB23">
        <f t="shared" si="19"/>
        <v>20</v>
      </c>
      <c r="DC23">
        <f t="shared" si="20"/>
        <v>15</v>
      </c>
      <c r="DD23">
        <f t="shared" si="21"/>
        <v>3</v>
      </c>
      <c r="DF23" s="20">
        <f t="shared" si="22"/>
        <v>0.61616161616161613</v>
      </c>
      <c r="DG23" s="20">
        <f t="shared" si="23"/>
        <v>0.35353535353535354</v>
      </c>
    </row>
    <row r="24" spans="1:111" ht="15" thickBot="1" x14ac:dyDescent="0.4">
      <c r="A24" s="1" t="s">
        <v>19</v>
      </c>
      <c r="B24" s="4">
        <v>3</v>
      </c>
      <c r="C24" s="4">
        <v>2</v>
      </c>
      <c r="D24" s="4">
        <v>4</v>
      </c>
      <c r="E24" s="4">
        <v>2</v>
      </c>
      <c r="F24" s="4">
        <v>1</v>
      </c>
      <c r="G24" s="4" t="s">
        <v>232</v>
      </c>
      <c r="H24" s="4">
        <v>2</v>
      </c>
      <c r="I24" s="4" t="s">
        <v>232</v>
      </c>
      <c r="J24" s="4">
        <v>2</v>
      </c>
      <c r="K24" s="4" t="s">
        <v>232</v>
      </c>
      <c r="L24" s="4" t="s">
        <v>232</v>
      </c>
      <c r="M24" s="4">
        <v>1</v>
      </c>
      <c r="N24" s="4">
        <v>4</v>
      </c>
      <c r="O24" s="4">
        <v>3</v>
      </c>
      <c r="P24" s="4">
        <v>2</v>
      </c>
      <c r="Q24" s="4">
        <v>1</v>
      </c>
      <c r="R24" s="4" t="s">
        <v>232</v>
      </c>
      <c r="S24" s="4">
        <v>4</v>
      </c>
      <c r="T24" s="4">
        <v>2</v>
      </c>
      <c r="U24" s="4">
        <v>1</v>
      </c>
      <c r="V24" s="4">
        <v>3</v>
      </c>
      <c r="W24" s="4">
        <v>4</v>
      </c>
      <c r="X24" s="4">
        <v>1</v>
      </c>
      <c r="Y24" s="4" t="s">
        <v>232</v>
      </c>
      <c r="Z24" s="4">
        <v>4</v>
      </c>
      <c r="AA24" s="4" t="s">
        <v>232</v>
      </c>
      <c r="AB24" s="4">
        <v>2</v>
      </c>
      <c r="AC24" s="4" t="s">
        <v>232</v>
      </c>
      <c r="AD24" s="4">
        <v>4</v>
      </c>
      <c r="AE24" s="4">
        <v>2</v>
      </c>
      <c r="AF24" s="4">
        <v>2</v>
      </c>
      <c r="AG24" s="4">
        <v>2</v>
      </c>
      <c r="AH24" s="4">
        <v>2</v>
      </c>
      <c r="AI24" s="4">
        <v>2</v>
      </c>
      <c r="AJ24" s="4" t="s">
        <v>232</v>
      </c>
      <c r="AK24" s="4" t="s">
        <v>232</v>
      </c>
      <c r="AL24" s="4">
        <v>2</v>
      </c>
      <c r="AM24" s="4">
        <v>1</v>
      </c>
      <c r="AN24" s="4" t="s">
        <v>232</v>
      </c>
      <c r="AO24" s="4">
        <v>1</v>
      </c>
      <c r="AP24" s="4">
        <v>3</v>
      </c>
      <c r="AQ24" s="4">
        <v>1</v>
      </c>
      <c r="AR24" s="4">
        <v>2</v>
      </c>
      <c r="AS24" s="4">
        <v>3</v>
      </c>
      <c r="AT24" s="4">
        <v>4</v>
      </c>
      <c r="AU24" s="4">
        <v>4</v>
      </c>
      <c r="AV24" s="4">
        <v>1</v>
      </c>
      <c r="AW24" s="4" t="s">
        <v>232</v>
      </c>
      <c r="AX24" s="4">
        <v>2</v>
      </c>
      <c r="AY24" s="4">
        <v>1</v>
      </c>
      <c r="AZ24" s="4">
        <v>1</v>
      </c>
      <c r="BA24" s="4" t="s">
        <v>232</v>
      </c>
      <c r="BB24" s="4">
        <v>3</v>
      </c>
      <c r="BC24" s="4">
        <v>1</v>
      </c>
      <c r="BD24" s="4">
        <v>2</v>
      </c>
      <c r="BE24" s="4">
        <v>2</v>
      </c>
      <c r="BF24" s="4" t="s">
        <v>232</v>
      </c>
      <c r="BG24" s="4">
        <v>1</v>
      </c>
      <c r="BH24" s="4"/>
      <c r="BI24" s="4" t="s">
        <v>232</v>
      </c>
      <c r="BJ24" s="4">
        <v>2</v>
      </c>
      <c r="BK24" s="4" t="s">
        <v>232</v>
      </c>
      <c r="BL24" s="4">
        <v>4</v>
      </c>
      <c r="BM24" s="4">
        <v>2</v>
      </c>
      <c r="BN24" s="4">
        <v>4</v>
      </c>
      <c r="BO24" s="4">
        <v>3</v>
      </c>
      <c r="BP24" s="4" t="s">
        <v>232</v>
      </c>
      <c r="BQ24" s="4">
        <v>3</v>
      </c>
      <c r="BR24" s="4">
        <v>1</v>
      </c>
      <c r="BS24" s="4">
        <v>2</v>
      </c>
      <c r="BT24" s="4">
        <v>4</v>
      </c>
      <c r="BU24" s="4" t="s">
        <v>232</v>
      </c>
      <c r="BV24" s="4">
        <v>0</v>
      </c>
      <c r="BW24" s="4" t="s">
        <v>232</v>
      </c>
      <c r="BX24" s="4" t="s">
        <v>232</v>
      </c>
      <c r="BY24" s="4">
        <v>2</v>
      </c>
      <c r="BZ24" s="4">
        <v>1</v>
      </c>
      <c r="CA24" s="4">
        <v>2</v>
      </c>
      <c r="CB24" s="4">
        <v>3</v>
      </c>
      <c r="CC24" s="4">
        <v>1</v>
      </c>
      <c r="CD24" s="4">
        <v>0</v>
      </c>
      <c r="CE24" s="4">
        <v>5</v>
      </c>
      <c r="CF24" s="4">
        <v>2</v>
      </c>
      <c r="CG24" s="4" t="s">
        <v>232</v>
      </c>
      <c r="CH24" s="4">
        <v>2</v>
      </c>
      <c r="CI24" s="4">
        <v>4</v>
      </c>
      <c r="CJ24" s="4" t="s">
        <v>232</v>
      </c>
      <c r="CK24" s="4">
        <v>2</v>
      </c>
      <c r="CL24" s="4">
        <v>3</v>
      </c>
      <c r="CM24" s="4">
        <v>3</v>
      </c>
      <c r="CN24" s="4" t="s">
        <v>232</v>
      </c>
      <c r="CO24" s="4">
        <v>1</v>
      </c>
      <c r="CP24" s="4">
        <v>3</v>
      </c>
      <c r="CQ24" s="4" t="s">
        <v>232</v>
      </c>
      <c r="CR24" s="4">
        <v>3</v>
      </c>
      <c r="CS24" s="4">
        <v>4</v>
      </c>
      <c r="CT24" s="4">
        <v>3</v>
      </c>
      <c r="CU24" s="4" t="s">
        <v>232</v>
      </c>
      <c r="CV24" s="4">
        <v>3</v>
      </c>
      <c r="CW24" s="4">
        <v>2</v>
      </c>
      <c r="CX24" s="4">
        <v>3</v>
      </c>
      <c r="CY24" s="14">
        <f t="shared" si="16"/>
        <v>2.3199999999999998</v>
      </c>
      <c r="CZ24">
        <f t="shared" si="17"/>
        <v>17</v>
      </c>
      <c r="DA24">
        <f t="shared" si="18"/>
        <v>26</v>
      </c>
      <c r="DB24">
        <f t="shared" si="19"/>
        <v>16</v>
      </c>
      <c r="DC24">
        <f t="shared" si="20"/>
        <v>13</v>
      </c>
      <c r="DD24">
        <f t="shared" si="21"/>
        <v>25</v>
      </c>
      <c r="DF24" s="20">
        <f t="shared" si="22"/>
        <v>0.44329896907216493</v>
      </c>
      <c r="DG24" s="20">
        <f t="shared" si="23"/>
        <v>0.29896907216494845</v>
      </c>
    </row>
    <row r="25" spans="1:111" ht="15" thickBot="1" x14ac:dyDescent="0.4">
      <c r="A25" s="1" t="s">
        <v>20</v>
      </c>
      <c r="B25" s="4">
        <v>2</v>
      </c>
      <c r="C25" s="4">
        <v>2</v>
      </c>
      <c r="D25" s="4">
        <v>3</v>
      </c>
      <c r="E25" s="4">
        <v>2</v>
      </c>
      <c r="F25" s="4">
        <v>1</v>
      </c>
      <c r="G25" s="4">
        <v>2</v>
      </c>
      <c r="H25" s="4">
        <v>2</v>
      </c>
      <c r="I25" s="4">
        <v>2</v>
      </c>
      <c r="J25" s="4">
        <v>2</v>
      </c>
      <c r="K25" s="4">
        <v>2</v>
      </c>
      <c r="L25" s="4">
        <v>2</v>
      </c>
      <c r="M25" s="4">
        <v>2</v>
      </c>
      <c r="N25" s="4">
        <v>2</v>
      </c>
      <c r="O25" s="4">
        <v>2</v>
      </c>
      <c r="P25" s="4">
        <v>2</v>
      </c>
      <c r="Q25" s="4">
        <v>1</v>
      </c>
      <c r="R25" s="4">
        <v>4</v>
      </c>
      <c r="S25" s="4">
        <v>4</v>
      </c>
      <c r="T25" s="4">
        <v>1</v>
      </c>
      <c r="U25" s="4">
        <v>1</v>
      </c>
      <c r="V25" s="4">
        <v>2</v>
      </c>
      <c r="W25" s="4">
        <v>3</v>
      </c>
      <c r="X25" s="4">
        <v>1</v>
      </c>
      <c r="Y25" s="4">
        <v>2</v>
      </c>
      <c r="Z25" s="4" t="s">
        <v>232</v>
      </c>
      <c r="AA25" s="4">
        <v>2</v>
      </c>
      <c r="AB25" s="4">
        <v>2</v>
      </c>
      <c r="AC25" s="4">
        <v>1</v>
      </c>
      <c r="AD25" s="4">
        <v>3</v>
      </c>
      <c r="AE25" s="4">
        <v>2</v>
      </c>
      <c r="AF25" s="4">
        <v>2</v>
      </c>
      <c r="AG25" s="4">
        <v>1</v>
      </c>
      <c r="AH25" s="4">
        <v>2</v>
      </c>
      <c r="AI25" s="4">
        <v>2</v>
      </c>
      <c r="AJ25" s="4">
        <v>3</v>
      </c>
      <c r="AK25" s="4">
        <v>3</v>
      </c>
      <c r="AL25" s="4">
        <v>2</v>
      </c>
      <c r="AM25" s="4">
        <v>1</v>
      </c>
      <c r="AN25" s="4">
        <v>3</v>
      </c>
      <c r="AO25" s="4">
        <v>1</v>
      </c>
      <c r="AP25" s="4">
        <v>3</v>
      </c>
      <c r="AQ25" s="4">
        <v>1</v>
      </c>
      <c r="AR25" s="4">
        <v>2</v>
      </c>
      <c r="AS25" s="4">
        <v>3</v>
      </c>
      <c r="AT25" s="4" t="s">
        <v>232</v>
      </c>
      <c r="AU25" s="4">
        <v>3</v>
      </c>
      <c r="AV25" s="4">
        <v>1</v>
      </c>
      <c r="AW25" s="4">
        <v>2</v>
      </c>
      <c r="AX25" s="4">
        <v>3</v>
      </c>
      <c r="AY25" s="4">
        <v>1</v>
      </c>
      <c r="AZ25" s="4">
        <v>1</v>
      </c>
      <c r="BA25" s="4">
        <v>2</v>
      </c>
      <c r="BB25" s="4">
        <v>4</v>
      </c>
      <c r="BC25" s="4">
        <v>2</v>
      </c>
      <c r="BD25" s="4">
        <v>1</v>
      </c>
      <c r="BE25" s="4">
        <v>3</v>
      </c>
      <c r="BF25" s="4">
        <v>1</v>
      </c>
      <c r="BG25" s="4">
        <v>3</v>
      </c>
      <c r="BH25" s="4">
        <v>1</v>
      </c>
      <c r="BI25" s="4">
        <v>3</v>
      </c>
      <c r="BJ25" s="4">
        <v>2</v>
      </c>
      <c r="BK25" s="4">
        <v>2</v>
      </c>
      <c r="BL25" s="4">
        <v>4</v>
      </c>
      <c r="BM25" s="4">
        <v>2</v>
      </c>
      <c r="BN25" s="4">
        <v>3</v>
      </c>
      <c r="BO25" s="4">
        <v>3</v>
      </c>
      <c r="BP25" s="4">
        <v>2</v>
      </c>
      <c r="BQ25" s="4">
        <v>1</v>
      </c>
      <c r="BR25" s="4">
        <v>1</v>
      </c>
      <c r="BS25" s="4">
        <v>1</v>
      </c>
      <c r="BT25" s="4">
        <v>3</v>
      </c>
      <c r="BU25" s="4">
        <v>2</v>
      </c>
      <c r="BV25" s="4">
        <v>2</v>
      </c>
      <c r="BW25" s="4">
        <v>2</v>
      </c>
      <c r="BX25" s="4" t="s">
        <v>232</v>
      </c>
      <c r="BY25" s="4">
        <v>2</v>
      </c>
      <c r="BZ25" s="4">
        <v>1</v>
      </c>
      <c r="CA25" s="4">
        <v>2</v>
      </c>
      <c r="CB25" s="4">
        <v>3</v>
      </c>
      <c r="CC25" s="4">
        <v>1</v>
      </c>
      <c r="CD25" s="4">
        <v>2</v>
      </c>
      <c r="CE25" s="4">
        <v>2</v>
      </c>
      <c r="CF25" s="4">
        <v>2</v>
      </c>
      <c r="CG25" s="4">
        <v>2</v>
      </c>
      <c r="CH25" s="4">
        <v>2</v>
      </c>
      <c r="CI25" s="4">
        <v>4</v>
      </c>
      <c r="CJ25" s="4">
        <v>3</v>
      </c>
      <c r="CK25" s="4">
        <v>2</v>
      </c>
      <c r="CL25" s="4">
        <v>2</v>
      </c>
      <c r="CM25" s="4">
        <v>2</v>
      </c>
      <c r="CN25" s="4">
        <v>3</v>
      </c>
      <c r="CO25" s="4">
        <v>1</v>
      </c>
      <c r="CP25" s="4">
        <v>3</v>
      </c>
      <c r="CQ25" s="4">
        <v>2</v>
      </c>
      <c r="CR25" s="4">
        <v>2</v>
      </c>
      <c r="CS25" s="4">
        <v>3</v>
      </c>
      <c r="CT25" s="4">
        <v>2</v>
      </c>
      <c r="CU25" s="4">
        <v>3</v>
      </c>
      <c r="CV25" s="4">
        <v>2</v>
      </c>
      <c r="CW25" s="4">
        <v>2</v>
      </c>
      <c r="CX25" s="4">
        <v>3</v>
      </c>
      <c r="CY25" s="14">
        <f t="shared" si="16"/>
        <v>2.1122448979591835</v>
      </c>
      <c r="CZ25">
        <f t="shared" si="17"/>
        <v>22</v>
      </c>
      <c r="DA25">
        <f t="shared" si="18"/>
        <v>48</v>
      </c>
      <c r="DB25">
        <f t="shared" si="19"/>
        <v>23</v>
      </c>
      <c r="DC25">
        <f t="shared" si="20"/>
        <v>5</v>
      </c>
      <c r="DD25">
        <f t="shared" si="21"/>
        <v>3</v>
      </c>
      <c r="DF25" s="20">
        <f t="shared" si="22"/>
        <v>0.69306930693069302</v>
      </c>
      <c r="DG25" s="20">
        <f t="shared" si="23"/>
        <v>0.27722772277227725</v>
      </c>
    </row>
    <row r="26" spans="1:111" x14ac:dyDescent="0.35">
      <c r="AF26" s="17"/>
      <c r="CD26" t="s">
        <v>251</v>
      </c>
      <c r="CT26" t="s">
        <v>252</v>
      </c>
    </row>
    <row r="27" spans="1:111" ht="19" thickBot="1" x14ac:dyDescent="0.4">
      <c r="A27" s="2" t="s">
        <v>70</v>
      </c>
      <c r="AF27" s="17"/>
    </row>
    <row r="28" spans="1:111" ht="15" thickBot="1" x14ac:dyDescent="0.4">
      <c r="A28" s="5" t="s">
        <v>21</v>
      </c>
      <c r="B28" s="4">
        <v>1</v>
      </c>
      <c r="C28" s="4">
        <v>1</v>
      </c>
      <c r="D28" s="4">
        <v>1</v>
      </c>
      <c r="E28" s="4">
        <v>2</v>
      </c>
      <c r="F28" s="4">
        <v>1</v>
      </c>
      <c r="G28" s="4">
        <v>1</v>
      </c>
      <c r="H28" s="4">
        <v>2</v>
      </c>
      <c r="I28" s="4">
        <v>1</v>
      </c>
      <c r="J28" s="4">
        <v>2</v>
      </c>
      <c r="K28" s="4">
        <v>1</v>
      </c>
      <c r="L28" s="4">
        <v>1</v>
      </c>
      <c r="M28" s="4">
        <v>1</v>
      </c>
      <c r="N28" s="4">
        <v>1</v>
      </c>
      <c r="O28" s="4">
        <v>2</v>
      </c>
      <c r="P28" s="4">
        <v>1</v>
      </c>
      <c r="Q28" s="4">
        <v>1</v>
      </c>
      <c r="R28" s="4">
        <v>2</v>
      </c>
      <c r="S28" s="4">
        <v>1</v>
      </c>
      <c r="T28" s="4">
        <v>2</v>
      </c>
      <c r="U28" s="4">
        <v>1</v>
      </c>
      <c r="V28" s="4">
        <v>2</v>
      </c>
      <c r="W28" s="4">
        <v>1</v>
      </c>
      <c r="X28" s="4">
        <v>1</v>
      </c>
      <c r="Y28" s="4">
        <v>2</v>
      </c>
      <c r="Z28" s="4">
        <v>1</v>
      </c>
      <c r="AA28" s="4">
        <v>2</v>
      </c>
      <c r="AB28" s="4">
        <v>2</v>
      </c>
      <c r="AC28" s="4">
        <v>1</v>
      </c>
      <c r="AD28" s="4">
        <v>1</v>
      </c>
      <c r="AE28" s="4">
        <v>1</v>
      </c>
      <c r="AF28" s="4">
        <v>2</v>
      </c>
      <c r="AG28" s="4">
        <v>1</v>
      </c>
      <c r="AH28" s="4">
        <v>2</v>
      </c>
      <c r="AI28" s="4">
        <v>1</v>
      </c>
      <c r="AJ28" s="4">
        <v>2</v>
      </c>
      <c r="AK28" s="4">
        <v>2</v>
      </c>
      <c r="AL28" s="4">
        <v>1</v>
      </c>
      <c r="AM28" s="4">
        <v>1</v>
      </c>
      <c r="AN28" s="4">
        <v>1</v>
      </c>
      <c r="AO28" s="4">
        <v>1</v>
      </c>
      <c r="AP28" s="4">
        <v>1</v>
      </c>
      <c r="AQ28" s="4">
        <v>1</v>
      </c>
      <c r="AR28" s="4">
        <v>1</v>
      </c>
      <c r="AS28" s="4">
        <v>1</v>
      </c>
      <c r="AT28" s="4" t="s">
        <v>232</v>
      </c>
      <c r="AU28" s="4">
        <v>2</v>
      </c>
      <c r="AV28" s="4">
        <v>1</v>
      </c>
      <c r="AW28" s="4">
        <v>1</v>
      </c>
      <c r="AX28" s="4">
        <v>1</v>
      </c>
      <c r="AY28" s="4">
        <v>1</v>
      </c>
      <c r="AZ28" s="4">
        <v>1</v>
      </c>
      <c r="BA28" s="4">
        <v>1</v>
      </c>
      <c r="BB28" s="4">
        <v>1</v>
      </c>
      <c r="BC28" s="4">
        <v>1</v>
      </c>
      <c r="BD28" s="4">
        <v>1</v>
      </c>
      <c r="BE28" s="4">
        <v>3</v>
      </c>
      <c r="BF28" s="4">
        <v>1</v>
      </c>
      <c r="BG28" s="4">
        <v>1</v>
      </c>
      <c r="BH28" s="4">
        <v>1</v>
      </c>
      <c r="BI28" s="4">
        <v>2</v>
      </c>
      <c r="BJ28" s="4">
        <v>1</v>
      </c>
      <c r="BK28" s="4">
        <v>1</v>
      </c>
      <c r="BL28" s="4">
        <v>2</v>
      </c>
      <c r="BM28" s="4">
        <v>1</v>
      </c>
      <c r="BN28" s="4">
        <v>2</v>
      </c>
      <c r="BO28" s="4">
        <v>2</v>
      </c>
      <c r="BP28" s="4">
        <v>2</v>
      </c>
      <c r="BQ28" s="4">
        <v>1</v>
      </c>
      <c r="BR28" s="4">
        <v>1</v>
      </c>
      <c r="BS28" s="4">
        <v>1</v>
      </c>
      <c r="BT28" s="4">
        <v>2</v>
      </c>
      <c r="BU28" s="4">
        <v>1</v>
      </c>
      <c r="BV28" s="4">
        <v>1</v>
      </c>
      <c r="BW28" s="4">
        <v>1</v>
      </c>
      <c r="BX28" s="4">
        <v>4</v>
      </c>
      <c r="BY28" s="4">
        <v>2</v>
      </c>
      <c r="BZ28" s="4">
        <v>1</v>
      </c>
      <c r="CA28" s="4">
        <v>1</v>
      </c>
      <c r="CB28" s="4">
        <v>2</v>
      </c>
      <c r="CC28" s="4">
        <v>1</v>
      </c>
      <c r="CD28" s="4">
        <v>1</v>
      </c>
      <c r="CE28" s="4">
        <v>2</v>
      </c>
      <c r="CF28" s="4">
        <v>2</v>
      </c>
      <c r="CG28" s="4">
        <v>2</v>
      </c>
      <c r="CH28" s="4">
        <v>1</v>
      </c>
      <c r="CI28" s="4">
        <v>1</v>
      </c>
      <c r="CJ28" s="4">
        <v>2</v>
      </c>
      <c r="CK28" s="4">
        <v>1</v>
      </c>
      <c r="CL28" s="4">
        <v>1</v>
      </c>
      <c r="CM28" s="4">
        <v>1</v>
      </c>
      <c r="CN28" s="4">
        <v>1</v>
      </c>
      <c r="CO28" s="4">
        <v>1</v>
      </c>
      <c r="CP28" s="4">
        <v>3</v>
      </c>
      <c r="CQ28" s="4">
        <v>2</v>
      </c>
      <c r="CR28" s="4">
        <v>2</v>
      </c>
      <c r="CS28" s="4">
        <v>2</v>
      </c>
      <c r="CT28" s="4">
        <v>1</v>
      </c>
      <c r="CU28" s="4">
        <v>1</v>
      </c>
      <c r="CV28" s="4">
        <v>1</v>
      </c>
      <c r="CW28" s="4">
        <v>1</v>
      </c>
      <c r="CX28" s="4">
        <v>1</v>
      </c>
      <c r="CY28" s="14">
        <f>AVERAGE(B28:CX28)</f>
        <v>1.37</v>
      </c>
      <c r="CZ28">
        <f>COUNTIF(B28:CX28, 1)</f>
        <v>67</v>
      </c>
      <c r="DA28">
        <f>COUNTIF(B28:CX28, 2)</f>
        <v>30</v>
      </c>
      <c r="DB28">
        <f>COUNTIF(B28:CX28,3)</f>
        <v>2</v>
      </c>
      <c r="DC28">
        <f>COUNTIF(B28:CX28, 4)</f>
        <v>1</v>
      </c>
      <c r="DD28">
        <f>COUNTIF(B28:CX28, "N")</f>
        <v>1</v>
      </c>
      <c r="DF28" s="20">
        <f t="shared" ref="DF28:DF32" si="24">(CZ28+DA28)/SUM(CZ28:DD28)</f>
        <v>0.96039603960396036</v>
      </c>
      <c r="DG28" s="20">
        <f t="shared" ref="DG28:DG32" si="25">(DB28+DC28)/SUM(CZ28:DD28)</f>
        <v>2.9702970297029702E-2</v>
      </c>
    </row>
    <row r="29" spans="1:111" ht="15" thickBot="1" x14ac:dyDescent="0.4">
      <c r="A29" s="1" t="s">
        <v>22</v>
      </c>
      <c r="B29" s="4">
        <v>2</v>
      </c>
      <c r="C29" s="4">
        <v>2</v>
      </c>
      <c r="D29" s="4">
        <v>2</v>
      </c>
      <c r="E29" s="4">
        <v>2</v>
      </c>
      <c r="F29" s="4">
        <v>1</v>
      </c>
      <c r="G29" s="4">
        <v>2</v>
      </c>
      <c r="H29" s="4">
        <v>2</v>
      </c>
      <c r="I29" s="4">
        <v>1</v>
      </c>
      <c r="J29" s="4">
        <v>2</v>
      </c>
      <c r="K29" s="4">
        <v>2</v>
      </c>
      <c r="L29" s="4">
        <v>2</v>
      </c>
      <c r="M29" s="4">
        <v>1</v>
      </c>
      <c r="N29" s="4">
        <v>2</v>
      </c>
      <c r="O29" s="4">
        <v>2</v>
      </c>
      <c r="P29" s="4">
        <v>4</v>
      </c>
      <c r="Q29" s="4">
        <v>1</v>
      </c>
      <c r="R29" s="4">
        <v>2</v>
      </c>
      <c r="S29" s="4">
        <v>2</v>
      </c>
      <c r="T29" s="4">
        <v>4</v>
      </c>
      <c r="U29" s="4">
        <v>1</v>
      </c>
      <c r="V29" s="4">
        <v>3</v>
      </c>
      <c r="W29" s="4">
        <v>1</v>
      </c>
      <c r="X29" s="4">
        <v>1</v>
      </c>
      <c r="Y29" s="4">
        <v>2</v>
      </c>
      <c r="Z29" s="4">
        <v>2</v>
      </c>
      <c r="AA29" s="4">
        <v>2</v>
      </c>
      <c r="AB29" s="4">
        <v>2</v>
      </c>
      <c r="AC29" s="4">
        <v>1</v>
      </c>
      <c r="AD29" s="4">
        <v>1</v>
      </c>
      <c r="AE29" s="4">
        <v>1</v>
      </c>
      <c r="AF29" s="4">
        <v>2</v>
      </c>
      <c r="AG29" s="4">
        <v>1</v>
      </c>
      <c r="AH29" s="4">
        <v>2</v>
      </c>
      <c r="AI29" s="4">
        <v>2</v>
      </c>
      <c r="AJ29" s="4">
        <v>3</v>
      </c>
      <c r="AK29" s="4">
        <v>3</v>
      </c>
      <c r="AL29" s="4">
        <v>1</v>
      </c>
      <c r="AM29" s="4">
        <v>1</v>
      </c>
      <c r="AN29" s="4">
        <v>2</v>
      </c>
      <c r="AO29" s="4">
        <v>2</v>
      </c>
      <c r="AP29" s="4">
        <v>1</v>
      </c>
      <c r="AQ29" s="4">
        <v>1</v>
      </c>
      <c r="AR29" s="4">
        <v>1</v>
      </c>
      <c r="AS29" s="4">
        <v>1</v>
      </c>
      <c r="AT29" s="4">
        <v>3</v>
      </c>
      <c r="AU29" s="4">
        <v>2</v>
      </c>
      <c r="AV29" s="4">
        <v>1</v>
      </c>
      <c r="AW29" s="4">
        <v>2</v>
      </c>
      <c r="AX29" s="4">
        <v>2</v>
      </c>
      <c r="AY29" s="4">
        <v>1</v>
      </c>
      <c r="AZ29" s="4">
        <v>1</v>
      </c>
      <c r="BA29" s="4">
        <v>3</v>
      </c>
      <c r="BB29" s="4">
        <v>2</v>
      </c>
      <c r="BC29" s="4">
        <v>2</v>
      </c>
      <c r="BD29" s="4">
        <v>2</v>
      </c>
      <c r="BE29" s="4">
        <v>1</v>
      </c>
      <c r="BF29" s="4">
        <v>1</v>
      </c>
      <c r="BG29" s="4">
        <v>1</v>
      </c>
      <c r="BH29" s="4">
        <v>1</v>
      </c>
      <c r="BI29" s="4">
        <v>2</v>
      </c>
      <c r="BJ29" s="4">
        <v>1</v>
      </c>
      <c r="BK29" s="4">
        <v>1</v>
      </c>
      <c r="BL29" s="4">
        <v>2</v>
      </c>
      <c r="BM29" s="4">
        <v>2</v>
      </c>
      <c r="BN29" s="4">
        <v>2</v>
      </c>
      <c r="BO29" s="4">
        <v>2</v>
      </c>
      <c r="BP29" s="4">
        <v>3</v>
      </c>
      <c r="BQ29" s="4">
        <v>1</v>
      </c>
      <c r="BR29" s="4">
        <v>2</v>
      </c>
      <c r="BS29" s="4">
        <v>1</v>
      </c>
      <c r="BT29" s="4">
        <v>2</v>
      </c>
      <c r="BU29" s="4">
        <v>2</v>
      </c>
      <c r="BV29" s="4">
        <v>2</v>
      </c>
      <c r="BW29" s="4">
        <v>2</v>
      </c>
      <c r="BX29" s="4">
        <v>2</v>
      </c>
      <c r="BY29" s="4">
        <v>2</v>
      </c>
      <c r="BZ29" s="4">
        <v>1</v>
      </c>
      <c r="CA29" s="4">
        <v>2</v>
      </c>
      <c r="CB29" s="4">
        <v>2</v>
      </c>
      <c r="CC29" s="4">
        <v>2</v>
      </c>
      <c r="CD29" s="4">
        <v>2</v>
      </c>
      <c r="CE29" s="4">
        <v>2</v>
      </c>
      <c r="CF29" s="4">
        <v>3</v>
      </c>
      <c r="CG29" s="4">
        <v>2</v>
      </c>
      <c r="CH29" s="4">
        <v>2</v>
      </c>
      <c r="CI29" s="4">
        <v>1</v>
      </c>
      <c r="CJ29" s="4">
        <v>2</v>
      </c>
      <c r="CK29" s="4">
        <v>2</v>
      </c>
      <c r="CL29" s="4">
        <v>2</v>
      </c>
      <c r="CM29" s="4">
        <v>2</v>
      </c>
      <c r="CN29" s="4">
        <v>2</v>
      </c>
      <c r="CO29" s="4">
        <v>1</v>
      </c>
      <c r="CP29" s="4">
        <v>1</v>
      </c>
      <c r="CQ29" s="4" t="s">
        <v>232</v>
      </c>
      <c r="CR29" s="4">
        <v>1</v>
      </c>
      <c r="CS29" s="4">
        <v>2</v>
      </c>
      <c r="CT29" s="4">
        <v>3</v>
      </c>
      <c r="CU29" s="4">
        <v>2</v>
      </c>
      <c r="CV29" s="4">
        <v>1</v>
      </c>
      <c r="CW29" s="4">
        <v>2</v>
      </c>
      <c r="CX29" s="4">
        <v>1</v>
      </c>
      <c r="CY29" s="14">
        <f>AVERAGE(B29:CX29)</f>
        <v>1.77</v>
      </c>
      <c r="CZ29">
        <f>COUNTIF(B29:CX29, 1)</f>
        <v>35</v>
      </c>
      <c r="DA29">
        <f>COUNTIF(B29:CX29, 2)</f>
        <v>55</v>
      </c>
      <c r="DB29">
        <f>COUNTIF(B29:CX29,3)</f>
        <v>8</v>
      </c>
      <c r="DC29">
        <f>COUNTIF(B29:CX29, 4)</f>
        <v>2</v>
      </c>
      <c r="DD29">
        <f>COUNTIF(B29:CX29, "N")</f>
        <v>1</v>
      </c>
      <c r="DF29" s="20">
        <f t="shared" si="24"/>
        <v>0.8910891089108911</v>
      </c>
      <c r="DG29" s="20">
        <f t="shared" si="25"/>
        <v>9.9009900990099015E-2</v>
      </c>
    </row>
    <row r="30" spans="1:111" ht="15" thickBot="1" x14ac:dyDescent="0.4">
      <c r="A30" s="1" t="s">
        <v>23</v>
      </c>
      <c r="B30" s="4">
        <v>2</v>
      </c>
      <c r="C30" s="4">
        <v>2</v>
      </c>
      <c r="D30" s="4" t="s">
        <v>232</v>
      </c>
      <c r="E30" s="4">
        <v>2</v>
      </c>
      <c r="F30" s="4">
        <v>1</v>
      </c>
      <c r="G30" s="4">
        <v>2</v>
      </c>
      <c r="H30" s="4">
        <v>3</v>
      </c>
      <c r="I30" s="4">
        <v>1</v>
      </c>
      <c r="J30" s="4" t="s">
        <v>232</v>
      </c>
      <c r="K30" s="4">
        <v>2</v>
      </c>
      <c r="L30" s="4">
        <v>2</v>
      </c>
      <c r="M30" s="4">
        <v>1</v>
      </c>
      <c r="N30" s="4" t="s">
        <v>232</v>
      </c>
      <c r="O30" s="4">
        <v>2</v>
      </c>
      <c r="P30" s="4">
        <v>2</v>
      </c>
      <c r="Q30" s="4">
        <v>1</v>
      </c>
      <c r="R30" s="4">
        <v>3</v>
      </c>
      <c r="S30" s="4">
        <v>2</v>
      </c>
      <c r="T30" s="4">
        <v>4</v>
      </c>
      <c r="U30" s="4">
        <v>2</v>
      </c>
      <c r="V30" s="4">
        <v>2</v>
      </c>
      <c r="W30" s="4">
        <v>2</v>
      </c>
      <c r="X30" s="4">
        <v>1</v>
      </c>
      <c r="Y30" s="4" t="s">
        <v>232</v>
      </c>
      <c r="Z30" s="4">
        <v>2</v>
      </c>
      <c r="AA30" s="4">
        <v>3</v>
      </c>
      <c r="AB30" s="4">
        <v>2</v>
      </c>
      <c r="AC30" s="4" t="s">
        <v>232</v>
      </c>
      <c r="AD30" s="4">
        <v>1</v>
      </c>
      <c r="AE30" s="4">
        <v>2</v>
      </c>
      <c r="AF30" s="4">
        <v>2</v>
      </c>
      <c r="AG30" s="4">
        <v>1</v>
      </c>
      <c r="AH30" s="4">
        <v>3</v>
      </c>
      <c r="AI30" s="4">
        <v>2</v>
      </c>
      <c r="AJ30" s="4">
        <v>3</v>
      </c>
      <c r="AK30" s="4">
        <v>3</v>
      </c>
      <c r="AL30" s="4" t="s">
        <v>232</v>
      </c>
      <c r="AM30" s="4">
        <v>1</v>
      </c>
      <c r="AN30" s="4">
        <v>2</v>
      </c>
      <c r="AO30" s="4">
        <v>2</v>
      </c>
      <c r="AP30" s="4">
        <v>2</v>
      </c>
      <c r="AQ30" s="4" t="s">
        <v>232</v>
      </c>
      <c r="AR30" s="4">
        <v>1</v>
      </c>
      <c r="AS30" s="4" t="s">
        <v>232</v>
      </c>
      <c r="AT30" s="4" t="s">
        <v>232</v>
      </c>
      <c r="AU30" s="4">
        <v>2</v>
      </c>
      <c r="AV30" s="4">
        <v>1</v>
      </c>
      <c r="AW30" s="4" t="s">
        <v>232</v>
      </c>
      <c r="AX30" s="4">
        <v>2</v>
      </c>
      <c r="AY30" s="4">
        <v>1</v>
      </c>
      <c r="AZ30" s="4">
        <v>3</v>
      </c>
      <c r="BA30" s="4">
        <v>3</v>
      </c>
      <c r="BB30" s="4">
        <v>2</v>
      </c>
      <c r="BC30" s="4">
        <v>4</v>
      </c>
      <c r="BD30" s="4">
        <v>2</v>
      </c>
      <c r="BE30" s="4">
        <v>1</v>
      </c>
      <c r="BF30" s="4">
        <v>1</v>
      </c>
      <c r="BG30" s="4">
        <v>2</v>
      </c>
      <c r="BH30" s="4">
        <v>2</v>
      </c>
      <c r="BI30" s="4" t="s">
        <v>232</v>
      </c>
      <c r="BJ30" s="4">
        <v>1</v>
      </c>
      <c r="BK30" s="4">
        <v>2</v>
      </c>
      <c r="BL30" s="4">
        <v>3</v>
      </c>
      <c r="BM30" s="4">
        <v>2</v>
      </c>
      <c r="BN30" s="4">
        <v>2</v>
      </c>
      <c r="BO30" s="4">
        <v>3</v>
      </c>
      <c r="BP30" s="4">
        <v>4</v>
      </c>
      <c r="BQ30" s="4">
        <v>1</v>
      </c>
      <c r="BR30" s="4">
        <v>1</v>
      </c>
      <c r="BS30" s="4">
        <v>1</v>
      </c>
      <c r="BT30" s="4">
        <v>2</v>
      </c>
      <c r="BU30" s="4" t="s">
        <v>232</v>
      </c>
      <c r="BV30" s="4">
        <v>3</v>
      </c>
      <c r="BW30" s="4">
        <v>3</v>
      </c>
      <c r="BX30" s="4" t="s">
        <v>232</v>
      </c>
      <c r="BY30" s="4">
        <v>2</v>
      </c>
      <c r="BZ30" s="4">
        <v>1</v>
      </c>
      <c r="CA30" s="4">
        <v>0</v>
      </c>
      <c r="CB30" s="4">
        <v>3</v>
      </c>
      <c r="CC30" s="4">
        <v>2</v>
      </c>
      <c r="CD30" s="4">
        <v>2</v>
      </c>
      <c r="CE30" s="4">
        <v>5</v>
      </c>
      <c r="CF30" s="4">
        <v>3</v>
      </c>
      <c r="CG30" s="4" t="s">
        <v>232</v>
      </c>
      <c r="CH30" s="4">
        <v>2</v>
      </c>
      <c r="CI30" s="4">
        <v>2</v>
      </c>
      <c r="CJ30" s="4">
        <v>2</v>
      </c>
      <c r="CK30" s="4">
        <v>2</v>
      </c>
      <c r="CL30" s="4">
        <v>2</v>
      </c>
      <c r="CM30" s="4">
        <v>2</v>
      </c>
      <c r="CN30" s="4" t="s">
        <v>232</v>
      </c>
      <c r="CO30" s="4">
        <v>2</v>
      </c>
      <c r="CP30" s="4">
        <v>1</v>
      </c>
      <c r="CQ30" s="4">
        <v>3</v>
      </c>
      <c r="CR30" s="4">
        <v>2</v>
      </c>
      <c r="CS30" s="4">
        <v>3</v>
      </c>
      <c r="CT30" s="4">
        <v>3</v>
      </c>
      <c r="CU30" s="4">
        <v>2</v>
      </c>
      <c r="CV30" s="4">
        <v>3</v>
      </c>
      <c r="CW30" s="4">
        <v>3</v>
      </c>
      <c r="CX30" s="4">
        <v>2</v>
      </c>
      <c r="CY30" s="14">
        <f>AVERAGE(B30:CX30)</f>
        <v>2.0813953488372094</v>
      </c>
      <c r="CZ30">
        <f>COUNTIF(B30:CX30, 1)</f>
        <v>19</v>
      </c>
      <c r="DA30">
        <f>COUNTIF(B30:CX30, 2)</f>
        <v>43</v>
      </c>
      <c r="DB30">
        <f>COUNTIF(B30:CX30,3)</f>
        <v>19</v>
      </c>
      <c r="DC30">
        <f>COUNTIF(B30:CX30, 4)</f>
        <v>3</v>
      </c>
      <c r="DD30">
        <f>COUNTIF(B30:CX30, "N")</f>
        <v>15</v>
      </c>
      <c r="DF30" s="20">
        <f t="shared" si="24"/>
        <v>0.6262626262626263</v>
      </c>
      <c r="DG30" s="20">
        <f t="shared" si="25"/>
        <v>0.22222222222222221</v>
      </c>
    </row>
    <row r="31" spans="1:111" ht="15" thickBot="1" x14ac:dyDescent="0.4">
      <c r="A31" s="1" t="s">
        <v>24</v>
      </c>
      <c r="B31" s="4">
        <v>1</v>
      </c>
      <c r="C31" s="4">
        <v>1</v>
      </c>
      <c r="D31" s="4">
        <v>2</v>
      </c>
      <c r="E31" s="4">
        <v>2</v>
      </c>
      <c r="F31" s="4">
        <v>1</v>
      </c>
      <c r="G31" s="4">
        <v>2</v>
      </c>
      <c r="H31" s="4">
        <v>2</v>
      </c>
      <c r="I31" s="4">
        <v>1</v>
      </c>
      <c r="J31" s="4">
        <v>2</v>
      </c>
      <c r="K31" s="4">
        <v>2</v>
      </c>
      <c r="L31" s="4">
        <v>2</v>
      </c>
      <c r="M31" s="4">
        <v>1</v>
      </c>
      <c r="N31" s="4" t="s">
        <v>232</v>
      </c>
      <c r="O31" s="4">
        <v>2</v>
      </c>
      <c r="P31" s="4">
        <v>1</v>
      </c>
      <c r="Q31" s="4">
        <v>1</v>
      </c>
      <c r="R31" s="4">
        <v>2</v>
      </c>
      <c r="S31" s="4" t="s">
        <v>232</v>
      </c>
      <c r="T31" s="4">
        <v>4</v>
      </c>
      <c r="U31" s="4">
        <v>1</v>
      </c>
      <c r="V31" s="4">
        <v>1</v>
      </c>
      <c r="W31" s="4">
        <v>1</v>
      </c>
      <c r="X31" s="4">
        <v>1</v>
      </c>
      <c r="Y31" s="4">
        <v>1</v>
      </c>
      <c r="Z31" s="4">
        <v>2</v>
      </c>
      <c r="AA31" s="4">
        <v>2</v>
      </c>
      <c r="AB31" s="4">
        <v>2</v>
      </c>
      <c r="AC31" s="4">
        <v>1</v>
      </c>
      <c r="AD31" s="4">
        <v>1</v>
      </c>
      <c r="AE31" s="4">
        <v>1</v>
      </c>
      <c r="AF31" s="4">
        <v>1</v>
      </c>
      <c r="AG31" s="4">
        <v>1</v>
      </c>
      <c r="AH31" s="4">
        <v>2</v>
      </c>
      <c r="AI31" s="4">
        <v>2</v>
      </c>
      <c r="AJ31" s="4">
        <v>2</v>
      </c>
      <c r="AK31" s="4">
        <v>2</v>
      </c>
      <c r="AL31" s="4">
        <v>1</v>
      </c>
      <c r="AM31" s="4">
        <v>1</v>
      </c>
      <c r="AN31" s="4">
        <v>1</v>
      </c>
      <c r="AO31" s="4">
        <v>2</v>
      </c>
      <c r="AP31" s="4">
        <v>2</v>
      </c>
      <c r="AQ31" s="4">
        <v>1</v>
      </c>
      <c r="AR31" s="4">
        <v>1</v>
      </c>
      <c r="AS31" s="4" t="s">
        <v>232</v>
      </c>
      <c r="AT31" s="4" t="s">
        <v>232</v>
      </c>
      <c r="AU31" s="4">
        <v>2</v>
      </c>
      <c r="AV31" s="4">
        <v>1</v>
      </c>
      <c r="AW31" s="4">
        <v>1</v>
      </c>
      <c r="AX31" s="4">
        <v>3</v>
      </c>
      <c r="AY31" s="4">
        <v>1</v>
      </c>
      <c r="AZ31" s="4">
        <v>2</v>
      </c>
      <c r="BA31" s="4">
        <v>3</v>
      </c>
      <c r="BB31" s="4">
        <v>1</v>
      </c>
      <c r="BC31" s="4">
        <v>3</v>
      </c>
      <c r="BD31" s="4">
        <v>1</v>
      </c>
      <c r="BE31" s="4">
        <v>1</v>
      </c>
      <c r="BF31" s="4">
        <v>1</v>
      </c>
      <c r="BG31" s="4">
        <v>2</v>
      </c>
      <c r="BH31" s="4">
        <v>2</v>
      </c>
      <c r="BI31" s="4">
        <v>1</v>
      </c>
      <c r="BJ31" s="4">
        <v>1</v>
      </c>
      <c r="BK31" s="4">
        <v>2</v>
      </c>
      <c r="BL31" s="4">
        <v>2</v>
      </c>
      <c r="BM31" s="4">
        <v>1</v>
      </c>
      <c r="BN31" s="4">
        <v>2</v>
      </c>
      <c r="BO31" s="4">
        <v>3</v>
      </c>
      <c r="BP31" s="4" t="s">
        <v>232</v>
      </c>
      <c r="BQ31" s="4">
        <v>1</v>
      </c>
      <c r="BR31" s="4">
        <v>1</v>
      </c>
      <c r="BS31" s="4">
        <v>1</v>
      </c>
      <c r="BT31" s="4">
        <v>2</v>
      </c>
      <c r="BU31" s="4">
        <v>1</v>
      </c>
      <c r="BV31" s="4">
        <v>1</v>
      </c>
      <c r="BW31" s="4">
        <v>1</v>
      </c>
      <c r="BX31" s="4" t="s">
        <v>232</v>
      </c>
      <c r="BY31" s="4">
        <v>2</v>
      </c>
      <c r="BZ31" s="4">
        <v>1</v>
      </c>
      <c r="CA31" s="4">
        <v>2</v>
      </c>
      <c r="CB31" s="4">
        <v>2</v>
      </c>
      <c r="CC31" s="4">
        <v>2</v>
      </c>
      <c r="CD31" s="4">
        <v>2</v>
      </c>
      <c r="CE31" s="4">
        <v>2</v>
      </c>
      <c r="CF31" s="4">
        <v>2</v>
      </c>
      <c r="CG31" s="4">
        <v>2</v>
      </c>
      <c r="CH31" s="4">
        <v>1</v>
      </c>
      <c r="CI31" s="4">
        <v>2</v>
      </c>
      <c r="CJ31" s="4">
        <v>1</v>
      </c>
      <c r="CK31" s="4">
        <v>1</v>
      </c>
      <c r="CL31" s="4">
        <v>2</v>
      </c>
      <c r="CM31" s="4">
        <v>2</v>
      </c>
      <c r="CN31" s="4">
        <v>2</v>
      </c>
      <c r="CO31" s="4">
        <v>1</v>
      </c>
      <c r="CP31" s="4">
        <v>1</v>
      </c>
      <c r="CQ31" s="4">
        <v>3</v>
      </c>
      <c r="CR31" s="4">
        <v>2</v>
      </c>
      <c r="CS31" s="4">
        <v>3</v>
      </c>
      <c r="CT31" s="4">
        <v>2</v>
      </c>
      <c r="CU31" s="4">
        <v>2</v>
      </c>
      <c r="CV31" s="4">
        <v>1</v>
      </c>
      <c r="CW31" s="4">
        <v>1</v>
      </c>
      <c r="CX31" s="4">
        <v>2</v>
      </c>
      <c r="CY31" s="14">
        <f>AVERAGE(B31:CX31)</f>
        <v>1.6</v>
      </c>
      <c r="CZ31">
        <f>COUNTIF(B31:CX31, 1)</f>
        <v>46</v>
      </c>
      <c r="DA31">
        <f>COUNTIF(B31:CX31, 2)</f>
        <v>42</v>
      </c>
      <c r="DB31">
        <f>COUNTIF(B31:CX31,3)</f>
        <v>6</v>
      </c>
      <c r="DC31">
        <f>COUNTIF(B31:CX31, 4)</f>
        <v>1</v>
      </c>
      <c r="DD31">
        <f>COUNTIF(B31:CX31, "N")</f>
        <v>6</v>
      </c>
      <c r="DF31" s="20">
        <f t="shared" si="24"/>
        <v>0.87128712871287128</v>
      </c>
      <c r="DG31" s="20">
        <f t="shared" si="25"/>
        <v>6.9306930693069313E-2</v>
      </c>
    </row>
    <row r="32" spans="1:111" ht="15" thickBot="1" x14ac:dyDescent="0.4">
      <c r="A32" s="1" t="s">
        <v>25</v>
      </c>
      <c r="B32" s="4">
        <v>1</v>
      </c>
      <c r="C32" s="4">
        <v>1</v>
      </c>
      <c r="D32" s="4">
        <v>1</v>
      </c>
      <c r="E32" s="4">
        <v>2</v>
      </c>
      <c r="F32" s="4">
        <v>1</v>
      </c>
      <c r="G32" s="4">
        <v>2</v>
      </c>
      <c r="H32" s="4">
        <v>1</v>
      </c>
      <c r="I32" s="4">
        <v>1</v>
      </c>
      <c r="J32" s="4">
        <v>2</v>
      </c>
      <c r="K32" s="4">
        <v>1</v>
      </c>
      <c r="L32" s="4">
        <v>1</v>
      </c>
      <c r="M32" s="4" t="s">
        <v>232</v>
      </c>
      <c r="N32" s="4">
        <v>1</v>
      </c>
      <c r="O32" s="4">
        <v>2</v>
      </c>
      <c r="P32" s="4">
        <v>1</v>
      </c>
      <c r="Q32" s="4">
        <v>1</v>
      </c>
      <c r="R32" s="4" t="s">
        <v>232</v>
      </c>
      <c r="S32" s="4" t="s">
        <v>232</v>
      </c>
      <c r="T32" s="4">
        <v>1</v>
      </c>
      <c r="U32" s="4">
        <v>2</v>
      </c>
      <c r="V32" s="4">
        <v>1</v>
      </c>
      <c r="W32" s="4">
        <v>2</v>
      </c>
      <c r="X32" s="4" t="s">
        <v>232</v>
      </c>
      <c r="Y32" s="4">
        <v>1</v>
      </c>
      <c r="Z32" s="4">
        <v>1</v>
      </c>
      <c r="AA32" s="4">
        <v>1</v>
      </c>
      <c r="AB32" s="4">
        <v>2</v>
      </c>
      <c r="AC32" s="4">
        <v>1</v>
      </c>
      <c r="AD32" s="4">
        <v>1</v>
      </c>
      <c r="AE32" s="4">
        <v>1</v>
      </c>
      <c r="AF32" s="4" t="s">
        <v>232</v>
      </c>
      <c r="AG32" s="4">
        <v>2</v>
      </c>
      <c r="AH32" s="4" t="s">
        <v>232</v>
      </c>
      <c r="AI32" s="4">
        <v>2</v>
      </c>
      <c r="AJ32" s="4">
        <v>2</v>
      </c>
      <c r="AK32" s="4">
        <v>2</v>
      </c>
      <c r="AL32" s="4">
        <v>1</v>
      </c>
      <c r="AM32" s="4">
        <v>1</v>
      </c>
      <c r="AN32" s="4">
        <v>2</v>
      </c>
      <c r="AO32" s="4">
        <v>2</v>
      </c>
      <c r="AP32" s="4">
        <v>1</v>
      </c>
      <c r="AQ32" s="4">
        <v>1</v>
      </c>
      <c r="AR32" s="4">
        <v>2</v>
      </c>
      <c r="AS32" s="4" t="s">
        <v>232</v>
      </c>
      <c r="AT32" s="4">
        <v>1</v>
      </c>
      <c r="AU32" s="4">
        <v>3</v>
      </c>
      <c r="AV32" s="4">
        <v>1</v>
      </c>
      <c r="AW32" s="4" t="s">
        <v>232</v>
      </c>
      <c r="AX32" s="4"/>
      <c r="AY32" s="4">
        <v>2</v>
      </c>
      <c r="AZ32" s="4">
        <v>1</v>
      </c>
      <c r="BA32" s="4">
        <v>2</v>
      </c>
      <c r="BB32" s="4">
        <v>1</v>
      </c>
      <c r="BC32" s="4">
        <v>1</v>
      </c>
      <c r="BD32" s="4">
        <v>1</v>
      </c>
      <c r="BE32" s="4">
        <v>1</v>
      </c>
      <c r="BF32" s="4">
        <v>2</v>
      </c>
      <c r="BG32" s="4">
        <v>1</v>
      </c>
      <c r="BH32" s="4">
        <v>2</v>
      </c>
      <c r="BI32" s="4">
        <v>1</v>
      </c>
      <c r="BJ32" s="4" t="s">
        <v>232</v>
      </c>
      <c r="BK32" s="4">
        <v>1</v>
      </c>
      <c r="BL32" s="4">
        <v>1</v>
      </c>
      <c r="BM32" s="4">
        <v>1</v>
      </c>
      <c r="BN32" s="4">
        <v>2</v>
      </c>
      <c r="BO32" s="4">
        <v>1</v>
      </c>
      <c r="BP32" s="4">
        <v>2</v>
      </c>
      <c r="BQ32" s="4">
        <v>1</v>
      </c>
      <c r="BR32" s="4">
        <v>2</v>
      </c>
      <c r="BS32" s="4" t="s">
        <v>232</v>
      </c>
      <c r="BT32" s="4">
        <v>2</v>
      </c>
      <c r="BU32" s="4">
        <v>2</v>
      </c>
      <c r="BV32" s="4">
        <v>0</v>
      </c>
      <c r="BW32" s="4" t="s">
        <v>232</v>
      </c>
      <c r="BX32" s="4" t="s">
        <v>232</v>
      </c>
      <c r="BY32" s="4">
        <v>2</v>
      </c>
      <c r="BZ32" s="4">
        <v>2</v>
      </c>
      <c r="CA32" s="4">
        <v>2</v>
      </c>
      <c r="CB32" s="4">
        <v>1</v>
      </c>
      <c r="CC32" s="4">
        <v>1</v>
      </c>
      <c r="CD32" s="4">
        <v>1</v>
      </c>
      <c r="CE32" s="4">
        <v>5</v>
      </c>
      <c r="CF32" s="4">
        <v>1</v>
      </c>
      <c r="CG32" s="4">
        <v>2</v>
      </c>
      <c r="CH32" s="4">
        <v>1</v>
      </c>
      <c r="CI32" s="4">
        <v>1</v>
      </c>
      <c r="CJ32" s="4">
        <v>1</v>
      </c>
      <c r="CK32" s="4">
        <v>1</v>
      </c>
      <c r="CL32" s="4" t="s">
        <v>232</v>
      </c>
      <c r="CM32" s="4" t="s">
        <v>232</v>
      </c>
      <c r="CN32" s="4">
        <v>2</v>
      </c>
      <c r="CO32" s="4">
        <v>1</v>
      </c>
      <c r="CP32" s="4">
        <v>1</v>
      </c>
      <c r="CQ32" s="4">
        <v>3</v>
      </c>
      <c r="CR32" s="4">
        <v>1</v>
      </c>
      <c r="CS32" s="4">
        <v>3</v>
      </c>
      <c r="CT32" s="4">
        <v>1</v>
      </c>
      <c r="CU32" s="4" t="s">
        <v>232</v>
      </c>
      <c r="CV32" s="4" t="s">
        <v>232</v>
      </c>
      <c r="CW32" s="4">
        <v>1</v>
      </c>
      <c r="CX32" s="4">
        <v>2</v>
      </c>
      <c r="CY32" s="14">
        <f>AVERAGE(B32:CX32)</f>
        <v>1.4523809523809523</v>
      </c>
      <c r="CZ32">
        <f>COUNTIF(B32:CX32, 1)</f>
        <v>50</v>
      </c>
      <c r="DA32">
        <f>COUNTIF(B32:CX32, 2)</f>
        <v>29</v>
      </c>
      <c r="DB32">
        <f>COUNTIF(B32:CX32,3)</f>
        <v>3</v>
      </c>
      <c r="DC32">
        <f>COUNTIF(B32:CX32, 4)</f>
        <v>0</v>
      </c>
      <c r="DD32">
        <f>COUNTIF(B32:CX32, "N")</f>
        <v>16</v>
      </c>
      <c r="DF32" s="20">
        <f t="shared" si="24"/>
        <v>0.80612244897959184</v>
      </c>
      <c r="DG32" s="20">
        <f t="shared" si="25"/>
        <v>3.0612244897959183E-2</v>
      </c>
    </row>
    <row r="33" spans="1:111" ht="19" thickBot="1" x14ac:dyDescent="0.4">
      <c r="A33" s="2" t="s">
        <v>71</v>
      </c>
      <c r="AF33" s="17"/>
      <c r="BV33" s="17"/>
      <c r="BX33" s="17"/>
      <c r="CT33" t="s">
        <v>253</v>
      </c>
    </row>
    <row r="34" spans="1:111" ht="15" thickBot="1" x14ac:dyDescent="0.4">
      <c r="A34" s="5" t="s">
        <v>26</v>
      </c>
      <c r="B34" s="4">
        <v>2</v>
      </c>
      <c r="C34" s="4">
        <v>3</v>
      </c>
      <c r="D34" s="4">
        <v>3</v>
      </c>
      <c r="E34" s="4">
        <v>2</v>
      </c>
      <c r="F34" s="4">
        <v>1</v>
      </c>
      <c r="G34" s="4">
        <v>3</v>
      </c>
      <c r="H34" s="4">
        <v>2</v>
      </c>
      <c r="I34" s="4" t="s">
        <v>232</v>
      </c>
      <c r="J34" s="4">
        <v>1</v>
      </c>
      <c r="K34" s="4">
        <v>2</v>
      </c>
      <c r="L34" s="4">
        <v>2</v>
      </c>
      <c r="M34" s="4">
        <v>1</v>
      </c>
      <c r="N34" s="4">
        <v>3</v>
      </c>
      <c r="O34" s="4">
        <v>3</v>
      </c>
      <c r="P34" s="4">
        <v>1</v>
      </c>
      <c r="Q34" s="4">
        <v>1</v>
      </c>
      <c r="R34" s="4">
        <v>4</v>
      </c>
      <c r="S34" s="4">
        <v>2</v>
      </c>
      <c r="T34" s="4">
        <v>1</v>
      </c>
      <c r="U34" s="4">
        <v>3</v>
      </c>
      <c r="V34" s="4">
        <v>3</v>
      </c>
      <c r="W34" s="4">
        <v>4</v>
      </c>
      <c r="X34" s="4" t="s">
        <v>232</v>
      </c>
      <c r="Y34" s="4">
        <v>4</v>
      </c>
      <c r="Z34" s="4">
        <v>3</v>
      </c>
      <c r="AA34" s="4">
        <v>4</v>
      </c>
      <c r="AB34" s="4">
        <v>3</v>
      </c>
      <c r="AC34" s="4" t="s">
        <v>232</v>
      </c>
      <c r="AD34" s="4">
        <v>4</v>
      </c>
      <c r="AE34" s="4">
        <v>3</v>
      </c>
      <c r="AF34" s="4">
        <v>1</v>
      </c>
      <c r="AG34" s="4">
        <v>2</v>
      </c>
      <c r="AH34" s="4">
        <v>4</v>
      </c>
      <c r="AI34" s="4">
        <v>3</v>
      </c>
      <c r="AJ34" s="4">
        <v>3</v>
      </c>
      <c r="AK34" s="4">
        <v>3</v>
      </c>
      <c r="AL34" s="4">
        <v>3</v>
      </c>
      <c r="AM34" s="4">
        <v>2</v>
      </c>
      <c r="AN34" s="4">
        <v>4</v>
      </c>
      <c r="AO34" s="4">
        <v>2</v>
      </c>
      <c r="AP34" s="4">
        <v>3</v>
      </c>
      <c r="AQ34" s="4">
        <v>3</v>
      </c>
      <c r="AR34" s="4">
        <v>3</v>
      </c>
      <c r="AS34" s="4">
        <v>4</v>
      </c>
      <c r="AT34" s="4">
        <v>3</v>
      </c>
      <c r="AU34" s="4">
        <v>3</v>
      </c>
      <c r="AV34" s="4">
        <v>1</v>
      </c>
      <c r="AW34" s="4" t="s">
        <v>232</v>
      </c>
      <c r="AX34" s="4">
        <v>1</v>
      </c>
      <c r="AY34" s="4" t="s">
        <v>232</v>
      </c>
      <c r="AZ34" s="4">
        <v>1</v>
      </c>
      <c r="BA34" s="4">
        <v>2</v>
      </c>
      <c r="BB34" s="4">
        <v>2</v>
      </c>
      <c r="BC34" s="4">
        <v>3</v>
      </c>
      <c r="BD34" s="4">
        <v>1</v>
      </c>
      <c r="BE34" s="4">
        <v>1</v>
      </c>
      <c r="BF34" s="4">
        <v>2</v>
      </c>
      <c r="BG34" s="4">
        <v>2</v>
      </c>
      <c r="BH34" s="4" t="s">
        <v>232</v>
      </c>
      <c r="BI34" s="4">
        <v>4</v>
      </c>
      <c r="BJ34" s="4" t="s">
        <v>232</v>
      </c>
      <c r="BK34" s="4">
        <v>3</v>
      </c>
      <c r="BL34" s="4">
        <v>4</v>
      </c>
      <c r="BM34" s="4" t="s">
        <v>232</v>
      </c>
      <c r="BN34" s="4">
        <v>2</v>
      </c>
      <c r="BO34" s="4">
        <v>4</v>
      </c>
      <c r="BP34" s="4">
        <v>1</v>
      </c>
      <c r="BQ34" s="4">
        <v>4</v>
      </c>
      <c r="BR34" s="4">
        <v>2</v>
      </c>
      <c r="BS34" s="4">
        <v>3</v>
      </c>
      <c r="BT34" s="4">
        <v>2</v>
      </c>
      <c r="BU34" s="4">
        <v>3</v>
      </c>
      <c r="BV34" s="4">
        <v>4</v>
      </c>
      <c r="BW34" s="4">
        <v>4</v>
      </c>
      <c r="BX34" s="4" t="s">
        <v>232</v>
      </c>
      <c r="BY34" s="4">
        <v>4</v>
      </c>
      <c r="BZ34" s="4">
        <v>2</v>
      </c>
      <c r="CA34" s="4">
        <v>3</v>
      </c>
      <c r="CB34" s="4">
        <v>2</v>
      </c>
      <c r="CC34" s="4">
        <v>2</v>
      </c>
      <c r="CD34" s="4">
        <v>3</v>
      </c>
      <c r="CE34" s="4">
        <v>3</v>
      </c>
      <c r="CF34" s="4">
        <v>2</v>
      </c>
      <c r="CG34" s="4">
        <v>3</v>
      </c>
      <c r="CH34" s="4">
        <v>4</v>
      </c>
      <c r="CI34" s="4">
        <v>4</v>
      </c>
      <c r="CJ34" s="4">
        <v>4</v>
      </c>
      <c r="CK34" s="4">
        <v>4</v>
      </c>
      <c r="CL34" s="4">
        <v>3</v>
      </c>
      <c r="CM34" s="4">
        <v>3</v>
      </c>
      <c r="CN34" s="4">
        <v>3</v>
      </c>
      <c r="CO34" s="4">
        <v>2</v>
      </c>
      <c r="CP34" s="4">
        <v>3</v>
      </c>
      <c r="CQ34" s="4" t="s">
        <v>232</v>
      </c>
      <c r="CR34" s="4">
        <v>2</v>
      </c>
      <c r="CS34" s="4">
        <v>4</v>
      </c>
      <c r="CT34" s="4">
        <v>2</v>
      </c>
      <c r="CU34" s="4">
        <v>2</v>
      </c>
      <c r="CV34" s="4">
        <v>4</v>
      </c>
      <c r="CW34" s="4">
        <v>1</v>
      </c>
      <c r="CX34" s="4">
        <v>3</v>
      </c>
      <c r="CY34" s="14">
        <f t="shared" ref="CY34:CY40" si="26">AVERAGE(B34:CX34)</f>
        <v>2.6593406593406592</v>
      </c>
      <c r="CZ34">
        <f t="shared" ref="CZ34:CZ40" si="27">COUNTIF(B34:CX34, 1)</f>
        <v>14</v>
      </c>
      <c r="DA34">
        <f t="shared" ref="DA34:DA40" si="28">COUNTIF(B34:CX34, 2)</f>
        <v>24</v>
      </c>
      <c r="DB34">
        <f t="shared" ref="DB34:DB40" si="29">COUNTIF(B34:CX34,3)</f>
        <v>32</v>
      </c>
      <c r="DC34">
        <f t="shared" ref="DC34:DC40" si="30">COUNTIF(B34:CX34, 4)</f>
        <v>21</v>
      </c>
      <c r="DD34">
        <f t="shared" ref="DD34:DD40" si="31">COUNTIF(B34:CX34, "N")</f>
        <v>10</v>
      </c>
      <c r="DF34" s="20">
        <f t="shared" ref="DF34:DF40" si="32">(CZ34+DA34)/SUM(CZ34:DD34)</f>
        <v>0.37623762376237624</v>
      </c>
      <c r="DG34" s="20">
        <f t="shared" ref="DG34:DG40" si="33">(DB34+DC34)/SUM(CZ34:DD34)</f>
        <v>0.52475247524752477</v>
      </c>
    </row>
    <row r="35" spans="1:111" ht="15" thickBot="1" x14ac:dyDescent="0.4">
      <c r="A35" s="1" t="s">
        <v>27</v>
      </c>
      <c r="B35" s="4">
        <v>3</v>
      </c>
      <c r="C35" s="4">
        <v>3</v>
      </c>
      <c r="D35" s="4">
        <v>3</v>
      </c>
      <c r="E35" s="4">
        <v>2</v>
      </c>
      <c r="F35" s="4">
        <v>3</v>
      </c>
      <c r="G35" s="4">
        <v>3</v>
      </c>
      <c r="H35" s="4">
        <v>3</v>
      </c>
      <c r="I35" s="4">
        <v>4</v>
      </c>
      <c r="J35" s="4">
        <v>4</v>
      </c>
      <c r="K35" s="4" t="s">
        <v>232</v>
      </c>
      <c r="L35" s="4">
        <v>3</v>
      </c>
      <c r="M35" s="4">
        <v>4</v>
      </c>
      <c r="N35" s="4">
        <v>3</v>
      </c>
      <c r="O35" s="4">
        <v>3</v>
      </c>
      <c r="P35" s="4">
        <v>2</v>
      </c>
      <c r="Q35" s="4">
        <v>3</v>
      </c>
      <c r="R35" s="4">
        <v>4</v>
      </c>
      <c r="S35" s="4">
        <v>3</v>
      </c>
      <c r="T35" s="4">
        <v>1</v>
      </c>
      <c r="U35" s="4">
        <v>3</v>
      </c>
      <c r="V35" s="4">
        <v>4</v>
      </c>
      <c r="W35" s="4">
        <v>4</v>
      </c>
      <c r="X35" s="4">
        <v>4</v>
      </c>
      <c r="Y35" s="4">
        <v>4</v>
      </c>
      <c r="Z35" s="4">
        <v>2</v>
      </c>
      <c r="AA35" s="4">
        <v>3</v>
      </c>
      <c r="AB35" s="4">
        <v>2</v>
      </c>
      <c r="AC35" s="4">
        <v>4</v>
      </c>
      <c r="AD35" s="4">
        <v>3</v>
      </c>
      <c r="AE35" s="4">
        <v>4</v>
      </c>
      <c r="AF35" s="4">
        <v>4</v>
      </c>
      <c r="AG35" s="4">
        <v>4</v>
      </c>
      <c r="AH35" s="4">
        <v>3</v>
      </c>
      <c r="AI35" s="4">
        <v>2</v>
      </c>
      <c r="AJ35" s="4" t="s">
        <v>232</v>
      </c>
      <c r="AK35" s="4" t="s">
        <v>232</v>
      </c>
      <c r="AL35" s="4">
        <v>4</v>
      </c>
      <c r="AM35" s="4">
        <v>4</v>
      </c>
      <c r="AN35" s="4">
        <v>4</v>
      </c>
      <c r="AO35" s="4">
        <v>4</v>
      </c>
      <c r="AP35" s="4">
        <v>2</v>
      </c>
      <c r="AQ35" s="4">
        <v>4</v>
      </c>
      <c r="AR35" s="4">
        <v>3</v>
      </c>
      <c r="AS35" s="4">
        <v>2</v>
      </c>
      <c r="AT35" s="4">
        <v>2</v>
      </c>
      <c r="AU35" s="4">
        <v>2</v>
      </c>
      <c r="AV35" s="4">
        <v>3</v>
      </c>
      <c r="AW35" s="4">
        <v>4</v>
      </c>
      <c r="AX35" s="4">
        <v>1</v>
      </c>
      <c r="AY35" s="4">
        <v>3</v>
      </c>
      <c r="AZ35" s="4">
        <v>4</v>
      </c>
      <c r="BA35" s="4">
        <v>4</v>
      </c>
      <c r="BB35" s="4">
        <v>1</v>
      </c>
      <c r="BC35" s="4">
        <v>1</v>
      </c>
      <c r="BD35" s="4">
        <v>3</v>
      </c>
      <c r="BE35" s="4">
        <v>4</v>
      </c>
      <c r="BF35" s="4">
        <v>4</v>
      </c>
      <c r="BG35" s="4">
        <v>3</v>
      </c>
      <c r="BH35" s="4" t="s">
        <v>232</v>
      </c>
      <c r="BI35" s="4">
        <v>3</v>
      </c>
      <c r="BJ35" s="4" t="s">
        <v>232</v>
      </c>
      <c r="BK35" s="4">
        <v>3</v>
      </c>
      <c r="BL35" s="4">
        <v>2</v>
      </c>
      <c r="BM35" s="4">
        <v>4</v>
      </c>
      <c r="BN35" s="4">
        <v>2</v>
      </c>
      <c r="BO35" s="4" t="s">
        <v>232</v>
      </c>
      <c r="BP35" s="4">
        <v>3</v>
      </c>
      <c r="BQ35" s="4">
        <v>1</v>
      </c>
      <c r="BR35" s="4">
        <v>4</v>
      </c>
      <c r="BS35" s="4">
        <v>4</v>
      </c>
      <c r="BT35" s="4">
        <v>2</v>
      </c>
      <c r="BU35" s="4">
        <v>3</v>
      </c>
      <c r="BV35" s="4">
        <v>3</v>
      </c>
      <c r="BW35" s="4">
        <v>3</v>
      </c>
      <c r="BX35" s="4">
        <v>1</v>
      </c>
      <c r="BY35" s="4">
        <v>4</v>
      </c>
      <c r="BZ35" s="4">
        <v>4</v>
      </c>
      <c r="CA35" s="4">
        <v>0</v>
      </c>
      <c r="CB35" s="4">
        <v>1</v>
      </c>
      <c r="CC35" s="4">
        <v>3</v>
      </c>
      <c r="CD35" s="4">
        <v>0</v>
      </c>
      <c r="CE35" s="4">
        <v>5</v>
      </c>
      <c r="CF35" s="4">
        <v>3</v>
      </c>
      <c r="CG35" s="4">
        <v>3</v>
      </c>
      <c r="CH35" s="4">
        <v>2</v>
      </c>
      <c r="CI35" s="4">
        <v>3</v>
      </c>
      <c r="CJ35" s="4">
        <v>3</v>
      </c>
      <c r="CK35" s="4">
        <v>2</v>
      </c>
      <c r="CL35" s="4">
        <v>3</v>
      </c>
      <c r="CM35" s="4">
        <v>3</v>
      </c>
      <c r="CN35" s="4">
        <v>3</v>
      </c>
      <c r="CO35" s="4">
        <v>3</v>
      </c>
      <c r="CP35" s="4">
        <v>3</v>
      </c>
      <c r="CQ35" s="4" t="s">
        <v>232</v>
      </c>
      <c r="CR35" s="4">
        <v>3</v>
      </c>
      <c r="CS35" s="4">
        <v>2</v>
      </c>
      <c r="CT35" s="4">
        <v>2</v>
      </c>
      <c r="CU35" s="4">
        <v>4</v>
      </c>
      <c r="CV35" s="4">
        <v>3</v>
      </c>
      <c r="CW35" s="4">
        <v>4</v>
      </c>
      <c r="CX35" s="4">
        <v>4</v>
      </c>
      <c r="CY35" s="14">
        <f t="shared" si="26"/>
        <v>2.9574468085106385</v>
      </c>
      <c r="CZ35">
        <f t="shared" si="27"/>
        <v>7</v>
      </c>
      <c r="DA35">
        <f t="shared" si="28"/>
        <v>16</v>
      </c>
      <c r="DB35">
        <f t="shared" si="29"/>
        <v>38</v>
      </c>
      <c r="DC35">
        <f t="shared" si="30"/>
        <v>30</v>
      </c>
      <c r="DD35">
        <f t="shared" si="31"/>
        <v>7</v>
      </c>
      <c r="DF35" s="20">
        <f t="shared" si="32"/>
        <v>0.23469387755102042</v>
      </c>
      <c r="DG35" s="20">
        <f t="shared" si="33"/>
        <v>0.69387755102040816</v>
      </c>
    </row>
    <row r="36" spans="1:111" ht="15" thickBot="1" x14ac:dyDescent="0.4">
      <c r="A36" s="1" t="s">
        <v>28</v>
      </c>
      <c r="B36" s="4">
        <v>4</v>
      </c>
      <c r="C36" s="4">
        <v>2</v>
      </c>
      <c r="D36" s="4">
        <v>3</v>
      </c>
      <c r="E36" s="4">
        <v>2</v>
      </c>
      <c r="F36" s="4">
        <v>4</v>
      </c>
      <c r="G36" s="4">
        <v>3</v>
      </c>
      <c r="H36" s="4">
        <v>3</v>
      </c>
      <c r="I36" s="4">
        <v>4</v>
      </c>
      <c r="J36" s="4">
        <v>4</v>
      </c>
      <c r="K36" s="4">
        <v>2</v>
      </c>
      <c r="L36" s="4">
        <v>4</v>
      </c>
      <c r="M36" s="4">
        <v>4</v>
      </c>
      <c r="N36" s="4">
        <v>4</v>
      </c>
      <c r="O36" s="4">
        <v>4</v>
      </c>
      <c r="P36" s="4">
        <v>3</v>
      </c>
      <c r="Q36" s="4">
        <v>3</v>
      </c>
      <c r="R36" s="4" t="s">
        <v>232</v>
      </c>
      <c r="S36" s="4">
        <v>3</v>
      </c>
      <c r="T36" s="4">
        <v>1</v>
      </c>
      <c r="U36" s="4">
        <v>3</v>
      </c>
      <c r="V36" s="4">
        <v>4</v>
      </c>
      <c r="W36" s="4">
        <v>4</v>
      </c>
      <c r="X36" s="4">
        <v>4</v>
      </c>
      <c r="Y36" s="4">
        <v>4</v>
      </c>
      <c r="Z36" s="4">
        <v>3</v>
      </c>
      <c r="AA36" s="4">
        <v>3</v>
      </c>
      <c r="AB36" s="4">
        <v>4</v>
      </c>
      <c r="AC36" s="4">
        <v>4</v>
      </c>
      <c r="AD36" s="4">
        <v>3</v>
      </c>
      <c r="AE36" s="4">
        <v>4</v>
      </c>
      <c r="AF36" s="4">
        <v>4</v>
      </c>
      <c r="AG36" s="4">
        <v>4</v>
      </c>
      <c r="AH36" s="4">
        <v>4</v>
      </c>
      <c r="AI36" s="4">
        <v>3</v>
      </c>
      <c r="AJ36" s="4">
        <v>2</v>
      </c>
      <c r="AK36" s="4">
        <v>2</v>
      </c>
      <c r="AL36" s="4">
        <v>4</v>
      </c>
      <c r="AM36" s="4">
        <v>4</v>
      </c>
      <c r="AN36" s="4">
        <v>4</v>
      </c>
      <c r="AO36" s="4">
        <v>4</v>
      </c>
      <c r="AP36" s="4">
        <v>4</v>
      </c>
      <c r="AQ36" s="4">
        <v>4</v>
      </c>
      <c r="AR36" s="4">
        <v>3</v>
      </c>
      <c r="AS36" s="4">
        <v>3</v>
      </c>
      <c r="AT36" s="4">
        <v>3</v>
      </c>
      <c r="AU36" s="4">
        <v>2</v>
      </c>
      <c r="AV36" s="4">
        <v>2</v>
      </c>
      <c r="AW36" s="4">
        <v>4</v>
      </c>
      <c r="AX36" s="4">
        <v>1</v>
      </c>
      <c r="AY36" s="4">
        <v>3</v>
      </c>
      <c r="AZ36" s="4">
        <v>4</v>
      </c>
      <c r="BA36" s="4">
        <v>2</v>
      </c>
      <c r="BB36" s="4">
        <v>2</v>
      </c>
      <c r="BC36" s="4">
        <v>1</v>
      </c>
      <c r="BD36" s="4">
        <v>4</v>
      </c>
      <c r="BE36" s="4">
        <v>2</v>
      </c>
      <c r="BF36" s="4">
        <v>4</v>
      </c>
      <c r="BG36" s="4">
        <v>3</v>
      </c>
      <c r="BH36" s="4" t="s">
        <v>232</v>
      </c>
      <c r="BI36" s="4">
        <v>3</v>
      </c>
      <c r="BJ36" s="4">
        <v>4</v>
      </c>
      <c r="BK36" s="4">
        <v>3</v>
      </c>
      <c r="BL36" s="4">
        <v>4</v>
      </c>
      <c r="BM36" s="4">
        <v>4</v>
      </c>
      <c r="BN36" s="4">
        <v>3</v>
      </c>
      <c r="BO36" s="4">
        <v>3</v>
      </c>
      <c r="BP36" s="4">
        <v>3</v>
      </c>
      <c r="BQ36" s="4">
        <v>3</v>
      </c>
      <c r="BR36" s="4">
        <v>4</v>
      </c>
      <c r="BS36" s="4">
        <v>4</v>
      </c>
      <c r="BT36" s="4">
        <v>3</v>
      </c>
      <c r="BU36" s="4">
        <v>4</v>
      </c>
      <c r="BV36" s="4">
        <v>3</v>
      </c>
      <c r="BW36" s="4">
        <v>3</v>
      </c>
      <c r="BX36" s="4">
        <v>4</v>
      </c>
      <c r="BY36" s="4">
        <v>4</v>
      </c>
      <c r="BZ36" s="4">
        <v>4</v>
      </c>
      <c r="CA36" s="4">
        <v>4</v>
      </c>
      <c r="CB36" s="4">
        <v>3</v>
      </c>
      <c r="CC36" s="4">
        <v>3</v>
      </c>
      <c r="CD36" s="4">
        <v>2</v>
      </c>
      <c r="CE36" s="4">
        <v>2</v>
      </c>
      <c r="CF36" s="4">
        <v>4</v>
      </c>
      <c r="CG36" s="4">
        <v>3</v>
      </c>
      <c r="CH36" s="4">
        <v>2</v>
      </c>
      <c r="CI36" s="4">
        <v>3</v>
      </c>
      <c r="CJ36" s="4">
        <v>3</v>
      </c>
      <c r="CK36" s="4">
        <v>3</v>
      </c>
      <c r="CL36" s="4">
        <v>3</v>
      </c>
      <c r="CM36" s="4">
        <v>3</v>
      </c>
      <c r="CN36" s="4">
        <v>3</v>
      </c>
      <c r="CO36" s="4">
        <v>4</v>
      </c>
      <c r="CP36" s="4">
        <v>4</v>
      </c>
      <c r="CQ36" s="4">
        <v>1</v>
      </c>
      <c r="CR36" s="4">
        <v>3</v>
      </c>
      <c r="CS36" s="4">
        <v>2</v>
      </c>
      <c r="CT36" s="4">
        <v>2</v>
      </c>
      <c r="CU36" s="4">
        <v>4</v>
      </c>
      <c r="CV36" s="4">
        <v>4</v>
      </c>
      <c r="CW36" s="4">
        <v>4</v>
      </c>
      <c r="CX36" s="4">
        <v>4</v>
      </c>
      <c r="CY36" s="14">
        <f t="shared" si="26"/>
        <v>3.2222222222222223</v>
      </c>
      <c r="CZ36">
        <f t="shared" si="27"/>
        <v>4</v>
      </c>
      <c r="DA36">
        <f t="shared" si="28"/>
        <v>15</v>
      </c>
      <c r="DB36">
        <f t="shared" si="29"/>
        <v>35</v>
      </c>
      <c r="DC36">
        <f t="shared" si="30"/>
        <v>45</v>
      </c>
      <c r="DD36">
        <f t="shared" si="31"/>
        <v>2</v>
      </c>
      <c r="DF36" s="20">
        <f t="shared" si="32"/>
        <v>0.18811881188118812</v>
      </c>
      <c r="DG36" s="20">
        <f t="shared" si="33"/>
        <v>0.79207920792079212</v>
      </c>
    </row>
    <row r="37" spans="1:111" ht="15" thickBot="1" x14ac:dyDescent="0.4">
      <c r="A37" s="1" t="s">
        <v>29</v>
      </c>
      <c r="B37" s="4">
        <v>4</v>
      </c>
      <c r="C37" s="4">
        <v>4</v>
      </c>
      <c r="D37" s="4">
        <v>2</v>
      </c>
      <c r="E37" s="4">
        <v>4</v>
      </c>
      <c r="F37" s="4">
        <v>4</v>
      </c>
      <c r="G37" s="4">
        <v>3</v>
      </c>
      <c r="H37" s="4">
        <v>4</v>
      </c>
      <c r="I37" s="4">
        <v>4</v>
      </c>
      <c r="J37" s="4">
        <v>4</v>
      </c>
      <c r="K37" s="4">
        <v>3</v>
      </c>
      <c r="L37" s="4">
        <v>2</v>
      </c>
      <c r="M37" s="4">
        <v>4</v>
      </c>
      <c r="N37" s="4">
        <v>3</v>
      </c>
      <c r="O37" s="4">
        <v>4</v>
      </c>
      <c r="P37" s="4">
        <v>1</v>
      </c>
      <c r="Q37" s="4">
        <v>3</v>
      </c>
      <c r="R37" s="4">
        <v>4</v>
      </c>
      <c r="S37" s="4">
        <v>3</v>
      </c>
      <c r="T37" s="4">
        <v>4</v>
      </c>
      <c r="U37" s="4">
        <v>4</v>
      </c>
      <c r="V37" s="4">
        <v>4</v>
      </c>
      <c r="W37" s="4">
        <v>4</v>
      </c>
      <c r="X37" s="4">
        <v>4</v>
      </c>
      <c r="Y37" s="4">
        <v>4</v>
      </c>
      <c r="Z37" s="4">
        <v>4</v>
      </c>
      <c r="AA37" s="4">
        <v>3</v>
      </c>
      <c r="AB37" s="4">
        <v>3</v>
      </c>
      <c r="AC37" s="4">
        <v>4</v>
      </c>
      <c r="AD37" s="4">
        <v>4</v>
      </c>
      <c r="AE37" s="4">
        <v>4</v>
      </c>
      <c r="AF37" s="4">
        <v>4</v>
      </c>
      <c r="AG37" s="4">
        <v>4</v>
      </c>
      <c r="AH37" s="4">
        <v>4</v>
      </c>
      <c r="AI37" s="4" t="s">
        <v>232</v>
      </c>
      <c r="AJ37" s="4">
        <v>4</v>
      </c>
      <c r="AK37" s="4">
        <v>4</v>
      </c>
      <c r="AL37" s="4">
        <v>4</v>
      </c>
      <c r="AM37" s="4">
        <v>4</v>
      </c>
      <c r="AN37" s="4">
        <v>4</v>
      </c>
      <c r="AO37" s="4">
        <v>4</v>
      </c>
      <c r="AP37" s="4">
        <v>3</v>
      </c>
      <c r="AQ37" s="4">
        <v>3</v>
      </c>
      <c r="AR37" s="4">
        <v>3</v>
      </c>
      <c r="AS37" s="4">
        <v>3</v>
      </c>
      <c r="AT37" s="4" t="s">
        <v>232</v>
      </c>
      <c r="AU37" s="4">
        <v>4</v>
      </c>
      <c r="AV37" s="4">
        <v>4</v>
      </c>
      <c r="AW37" s="4" t="s">
        <v>232</v>
      </c>
      <c r="AX37" s="4">
        <v>3</v>
      </c>
      <c r="AY37" s="4">
        <v>3</v>
      </c>
      <c r="AZ37" s="4">
        <v>4</v>
      </c>
      <c r="BA37" s="4">
        <v>4</v>
      </c>
      <c r="BB37" s="4">
        <v>4</v>
      </c>
      <c r="BC37" s="4">
        <v>4</v>
      </c>
      <c r="BD37" s="4">
        <v>4</v>
      </c>
      <c r="BE37" s="4">
        <v>4</v>
      </c>
      <c r="BF37" s="4">
        <v>4</v>
      </c>
      <c r="BG37" s="4">
        <v>3</v>
      </c>
      <c r="BH37" s="4">
        <v>4</v>
      </c>
      <c r="BI37" s="4">
        <v>4</v>
      </c>
      <c r="BJ37" s="4">
        <v>3</v>
      </c>
      <c r="BK37" s="4">
        <v>3</v>
      </c>
      <c r="BL37" s="4">
        <v>4</v>
      </c>
      <c r="BM37" s="4">
        <v>4</v>
      </c>
      <c r="BN37" s="4">
        <v>3</v>
      </c>
      <c r="BO37" s="4">
        <v>4</v>
      </c>
      <c r="BP37" s="4">
        <v>3</v>
      </c>
      <c r="BQ37" s="4" t="s">
        <v>232</v>
      </c>
      <c r="BR37" s="4">
        <v>4</v>
      </c>
      <c r="BS37" s="4">
        <v>4</v>
      </c>
      <c r="BT37" s="4">
        <v>2</v>
      </c>
      <c r="BU37" s="4">
        <v>4</v>
      </c>
      <c r="BV37" s="4">
        <v>4</v>
      </c>
      <c r="BW37" s="4">
        <v>4</v>
      </c>
      <c r="BX37" s="4">
        <v>4</v>
      </c>
      <c r="BY37" s="4">
        <v>4</v>
      </c>
      <c r="BZ37" s="4">
        <v>4</v>
      </c>
      <c r="CA37" s="4">
        <v>4</v>
      </c>
      <c r="CB37" s="4">
        <v>3</v>
      </c>
      <c r="CC37" s="4">
        <v>3</v>
      </c>
      <c r="CD37" s="4">
        <v>4</v>
      </c>
      <c r="CE37" s="4">
        <v>3</v>
      </c>
      <c r="CF37" s="4">
        <v>4</v>
      </c>
      <c r="CG37" s="4">
        <v>3</v>
      </c>
      <c r="CH37" s="4">
        <v>2</v>
      </c>
      <c r="CI37" s="4">
        <v>3</v>
      </c>
      <c r="CJ37" s="4">
        <v>3</v>
      </c>
      <c r="CK37" s="4">
        <v>3</v>
      </c>
      <c r="CL37" s="4">
        <v>3</v>
      </c>
      <c r="CM37" s="4">
        <v>3</v>
      </c>
      <c r="CN37" s="4">
        <v>4</v>
      </c>
      <c r="CO37" s="4">
        <v>4</v>
      </c>
      <c r="CP37" s="4">
        <v>3</v>
      </c>
      <c r="CQ37" s="4">
        <v>3</v>
      </c>
      <c r="CR37" s="4">
        <v>3</v>
      </c>
      <c r="CS37" s="4">
        <v>4</v>
      </c>
      <c r="CT37" s="4">
        <v>3</v>
      </c>
      <c r="CU37" s="4">
        <v>4</v>
      </c>
      <c r="CV37" s="4">
        <v>4</v>
      </c>
      <c r="CW37" s="4">
        <v>4</v>
      </c>
      <c r="CX37" s="4">
        <v>4</v>
      </c>
      <c r="CY37" s="14">
        <f t="shared" si="26"/>
        <v>3.5670103092783507</v>
      </c>
      <c r="CZ37">
        <f t="shared" si="27"/>
        <v>1</v>
      </c>
      <c r="DA37">
        <f t="shared" si="28"/>
        <v>4</v>
      </c>
      <c r="DB37">
        <f t="shared" si="29"/>
        <v>31</v>
      </c>
      <c r="DC37">
        <f t="shared" si="30"/>
        <v>61</v>
      </c>
      <c r="DD37">
        <f t="shared" si="31"/>
        <v>4</v>
      </c>
      <c r="DF37" s="20">
        <f t="shared" si="32"/>
        <v>4.9504950495049507E-2</v>
      </c>
      <c r="DG37" s="20">
        <f t="shared" si="33"/>
        <v>0.91089108910891092</v>
      </c>
    </row>
    <row r="38" spans="1:111" ht="15" thickBot="1" x14ac:dyDescent="0.4">
      <c r="A38" s="1" t="s">
        <v>30</v>
      </c>
      <c r="B38" s="4">
        <v>3</v>
      </c>
      <c r="C38" s="4">
        <v>4</v>
      </c>
      <c r="D38" s="4">
        <v>3</v>
      </c>
      <c r="E38" s="4">
        <v>3</v>
      </c>
      <c r="F38" s="4">
        <v>4</v>
      </c>
      <c r="G38" s="4">
        <v>3</v>
      </c>
      <c r="H38" s="4">
        <v>4</v>
      </c>
      <c r="I38" s="4">
        <v>4</v>
      </c>
      <c r="J38" s="4">
        <v>3</v>
      </c>
      <c r="K38" s="4">
        <v>4</v>
      </c>
      <c r="L38" s="4">
        <v>3</v>
      </c>
      <c r="M38" s="4">
        <v>4</v>
      </c>
      <c r="N38" s="4">
        <v>4</v>
      </c>
      <c r="O38" s="4" t="s">
        <v>232</v>
      </c>
      <c r="P38" s="4"/>
      <c r="Q38" s="4">
        <v>3</v>
      </c>
      <c r="R38" s="4">
        <v>4</v>
      </c>
      <c r="S38" s="4">
        <v>3</v>
      </c>
      <c r="T38" s="4">
        <v>4</v>
      </c>
      <c r="U38" s="4">
        <v>4</v>
      </c>
      <c r="V38" s="4">
        <v>4</v>
      </c>
      <c r="W38" s="4">
        <v>4</v>
      </c>
      <c r="X38" s="4">
        <v>4</v>
      </c>
      <c r="Y38" s="4">
        <v>4</v>
      </c>
      <c r="Z38" s="4">
        <v>4</v>
      </c>
      <c r="AA38" s="4">
        <v>3</v>
      </c>
      <c r="AB38" s="4">
        <v>3</v>
      </c>
      <c r="AC38" s="4">
        <v>4</v>
      </c>
      <c r="AD38" s="4">
        <v>4</v>
      </c>
      <c r="AE38" s="4">
        <v>4</v>
      </c>
      <c r="AF38" s="4">
        <v>4</v>
      </c>
      <c r="AG38" s="4">
        <v>4</v>
      </c>
      <c r="AH38" s="4">
        <v>4</v>
      </c>
      <c r="AI38" s="4" t="s">
        <v>232</v>
      </c>
      <c r="AJ38" s="4" t="s">
        <v>232</v>
      </c>
      <c r="AK38" s="4" t="s">
        <v>232</v>
      </c>
      <c r="AL38" s="4">
        <v>4</v>
      </c>
      <c r="AM38" s="4">
        <v>4</v>
      </c>
      <c r="AN38" s="4">
        <v>4</v>
      </c>
      <c r="AO38" s="4">
        <v>4</v>
      </c>
      <c r="AP38" s="4">
        <v>4</v>
      </c>
      <c r="AQ38" s="4">
        <v>4</v>
      </c>
      <c r="AR38" s="4">
        <v>3</v>
      </c>
      <c r="AS38" s="4">
        <v>3</v>
      </c>
      <c r="AT38" s="4">
        <v>3</v>
      </c>
      <c r="AU38" s="4">
        <v>3</v>
      </c>
      <c r="AV38" s="4">
        <v>4</v>
      </c>
      <c r="AW38" s="4">
        <v>4</v>
      </c>
      <c r="AX38" s="4">
        <v>1</v>
      </c>
      <c r="AY38" s="4">
        <v>3</v>
      </c>
      <c r="AZ38" s="4">
        <v>4</v>
      </c>
      <c r="BA38" s="4">
        <v>2</v>
      </c>
      <c r="BB38" s="4">
        <v>3</v>
      </c>
      <c r="BC38" s="4" t="s">
        <v>232</v>
      </c>
      <c r="BD38" s="4">
        <v>4</v>
      </c>
      <c r="BE38" s="4">
        <v>4</v>
      </c>
      <c r="BF38" s="4">
        <v>4</v>
      </c>
      <c r="BG38" s="4">
        <v>4</v>
      </c>
      <c r="BH38" s="4">
        <v>4</v>
      </c>
      <c r="BI38" s="4">
        <v>4</v>
      </c>
      <c r="BJ38" s="4">
        <v>4</v>
      </c>
      <c r="BK38" s="4" t="s">
        <v>232</v>
      </c>
      <c r="BL38" s="4">
        <v>3</v>
      </c>
      <c r="BM38" s="4">
        <v>4</v>
      </c>
      <c r="BN38" s="4">
        <v>3</v>
      </c>
      <c r="BO38" s="4">
        <v>3</v>
      </c>
      <c r="BP38" s="4">
        <v>1</v>
      </c>
      <c r="BQ38" s="4">
        <v>4</v>
      </c>
      <c r="BR38" s="4">
        <v>3</v>
      </c>
      <c r="BS38" s="4">
        <v>4</v>
      </c>
      <c r="BT38" s="4">
        <v>3</v>
      </c>
      <c r="BU38" s="4">
        <v>4</v>
      </c>
      <c r="BV38" s="4">
        <v>3</v>
      </c>
      <c r="BW38" s="4">
        <v>3</v>
      </c>
      <c r="BX38" s="4">
        <v>4</v>
      </c>
      <c r="BY38" s="4">
        <v>4</v>
      </c>
      <c r="BZ38" s="4">
        <v>4</v>
      </c>
      <c r="CA38" s="4">
        <v>4</v>
      </c>
      <c r="CB38" s="4">
        <v>3</v>
      </c>
      <c r="CC38" s="4">
        <v>3</v>
      </c>
      <c r="CD38" s="4">
        <v>0</v>
      </c>
      <c r="CE38" s="4">
        <v>3</v>
      </c>
      <c r="CF38" s="4">
        <v>4</v>
      </c>
      <c r="CG38" s="4">
        <v>3</v>
      </c>
      <c r="CH38" s="4">
        <v>3</v>
      </c>
      <c r="CI38" s="4">
        <v>3</v>
      </c>
      <c r="CJ38" s="4">
        <v>4</v>
      </c>
      <c r="CK38" s="4">
        <v>3</v>
      </c>
      <c r="CL38" s="4">
        <v>3</v>
      </c>
      <c r="CM38" s="4">
        <v>3</v>
      </c>
      <c r="CN38" s="4">
        <v>3</v>
      </c>
      <c r="CO38" s="4">
        <v>4</v>
      </c>
      <c r="CP38" s="4">
        <v>3</v>
      </c>
      <c r="CQ38" s="4">
        <v>4</v>
      </c>
      <c r="CR38" s="4">
        <v>3</v>
      </c>
      <c r="CS38" s="4">
        <v>3</v>
      </c>
      <c r="CT38" s="4">
        <v>2</v>
      </c>
      <c r="CU38" s="4">
        <v>4</v>
      </c>
      <c r="CV38" s="4">
        <v>4</v>
      </c>
      <c r="CW38" s="4">
        <v>4</v>
      </c>
      <c r="CX38" s="4">
        <v>4</v>
      </c>
      <c r="CY38" s="14">
        <f t="shared" si="26"/>
        <v>3.4680851063829787</v>
      </c>
      <c r="CZ38">
        <f t="shared" si="27"/>
        <v>2</v>
      </c>
      <c r="DA38">
        <f t="shared" si="28"/>
        <v>2</v>
      </c>
      <c r="DB38">
        <f t="shared" si="29"/>
        <v>36</v>
      </c>
      <c r="DC38">
        <f t="shared" si="30"/>
        <v>53</v>
      </c>
      <c r="DD38">
        <f t="shared" si="31"/>
        <v>6</v>
      </c>
      <c r="DF38" s="20">
        <f t="shared" si="32"/>
        <v>4.0404040404040407E-2</v>
      </c>
      <c r="DG38" s="20">
        <f t="shared" si="33"/>
        <v>0.89898989898989901</v>
      </c>
    </row>
    <row r="39" spans="1:111" ht="15" thickBot="1" x14ac:dyDescent="0.4">
      <c r="A39" s="1" t="s">
        <v>31</v>
      </c>
      <c r="B39" s="4">
        <v>4</v>
      </c>
      <c r="C39" s="4">
        <v>4</v>
      </c>
      <c r="D39" s="4">
        <v>4</v>
      </c>
      <c r="E39" s="4">
        <v>4</v>
      </c>
      <c r="F39" s="4">
        <v>4</v>
      </c>
      <c r="G39" s="4">
        <v>3</v>
      </c>
      <c r="H39" s="4">
        <v>4</v>
      </c>
      <c r="I39" s="4">
        <v>4</v>
      </c>
      <c r="J39" s="4">
        <v>4</v>
      </c>
      <c r="K39" s="4">
        <v>4</v>
      </c>
      <c r="L39" s="4">
        <v>2</v>
      </c>
      <c r="M39" s="4">
        <v>4</v>
      </c>
      <c r="N39" s="4" t="s">
        <v>232</v>
      </c>
      <c r="O39" s="4">
        <v>3</v>
      </c>
      <c r="P39" s="4">
        <v>2</v>
      </c>
      <c r="Q39" s="4">
        <v>3</v>
      </c>
      <c r="R39" s="4"/>
      <c r="S39" s="4">
        <v>3</v>
      </c>
      <c r="T39" s="4">
        <v>4</v>
      </c>
      <c r="U39" s="4">
        <v>4</v>
      </c>
      <c r="V39" s="4">
        <v>4</v>
      </c>
      <c r="W39" s="4">
        <v>4</v>
      </c>
      <c r="X39" s="4">
        <v>4</v>
      </c>
      <c r="Y39" s="4">
        <v>4</v>
      </c>
      <c r="Z39" s="4"/>
      <c r="AA39" s="4">
        <v>3</v>
      </c>
      <c r="AB39" s="4">
        <v>3</v>
      </c>
      <c r="AC39" s="4">
        <v>4</v>
      </c>
      <c r="AD39" s="4">
        <v>4</v>
      </c>
      <c r="AE39" s="4">
        <v>4</v>
      </c>
      <c r="AF39" s="4">
        <v>4</v>
      </c>
      <c r="AG39" s="4">
        <v>4</v>
      </c>
      <c r="AH39" s="4">
        <v>4</v>
      </c>
      <c r="AI39" s="4">
        <v>3</v>
      </c>
      <c r="AJ39" s="4">
        <v>4</v>
      </c>
      <c r="AK39" s="4">
        <v>4</v>
      </c>
      <c r="AL39" s="4">
        <v>4</v>
      </c>
      <c r="AM39" s="4">
        <v>4</v>
      </c>
      <c r="AN39" s="4">
        <v>4</v>
      </c>
      <c r="AO39" s="4">
        <v>3</v>
      </c>
      <c r="AP39" s="4">
        <v>3</v>
      </c>
      <c r="AQ39" s="4">
        <v>3</v>
      </c>
      <c r="AR39" s="4">
        <v>3</v>
      </c>
      <c r="AS39" s="4">
        <v>3</v>
      </c>
      <c r="AT39" s="4" t="s">
        <v>232</v>
      </c>
      <c r="AU39" s="4">
        <v>4</v>
      </c>
      <c r="AV39" s="4">
        <v>4</v>
      </c>
      <c r="AW39" s="4" t="s">
        <v>232</v>
      </c>
      <c r="AX39" s="4">
        <v>3</v>
      </c>
      <c r="AY39" s="4">
        <v>3</v>
      </c>
      <c r="AZ39" s="4">
        <v>4</v>
      </c>
      <c r="BA39" s="4">
        <v>4</v>
      </c>
      <c r="BB39" s="4">
        <v>4</v>
      </c>
      <c r="BC39" s="4">
        <v>4</v>
      </c>
      <c r="BD39" s="4">
        <v>4</v>
      </c>
      <c r="BE39" s="4">
        <v>4</v>
      </c>
      <c r="BF39" s="4">
        <v>4</v>
      </c>
      <c r="BG39" s="4">
        <v>4</v>
      </c>
      <c r="BH39" s="4">
        <v>4</v>
      </c>
      <c r="BI39" s="4">
        <v>3</v>
      </c>
      <c r="BJ39" s="4">
        <v>3</v>
      </c>
      <c r="BK39" s="4">
        <v>3</v>
      </c>
      <c r="BL39" s="4">
        <v>3</v>
      </c>
      <c r="BM39" s="4">
        <v>4</v>
      </c>
      <c r="BN39" s="4">
        <v>3</v>
      </c>
      <c r="BO39" s="4">
        <v>4</v>
      </c>
      <c r="BP39" s="4">
        <v>4</v>
      </c>
      <c r="BQ39" s="4">
        <v>3</v>
      </c>
      <c r="BR39" s="4">
        <v>4</v>
      </c>
      <c r="BS39" s="4">
        <v>4</v>
      </c>
      <c r="BT39" s="4">
        <v>3</v>
      </c>
      <c r="BU39" s="4"/>
      <c r="BV39" s="4">
        <v>4</v>
      </c>
      <c r="BW39" s="4">
        <v>4</v>
      </c>
      <c r="BX39" s="4">
        <v>4</v>
      </c>
      <c r="BY39" s="4">
        <v>4</v>
      </c>
      <c r="BZ39" s="4">
        <v>4</v>
      </c>
      <c r="CA39" s="4">
        <v>4</v>
      </c>
      <c r="CB39" s="4">
        <v>3</v>
      </c>
      <c r="CC39" s="4">
        <v>3</v>
      </c>
      <c r="CD39" s="4">
        <v>0</v>
      </c>
      <c r="CE39" s="4">
        <v>3</v>
      </c>
      <c r="CF39" s="4">
        <v>4</v>
      </c>
      <c r="CG39" s="4">
        <v>3</v>
      </c>
      <c r="CH39" s="4">
        <v>3</v>
      </c>
      <c r="CI39" s="4">
        <v>3</v>
      </c>
      <c r="CJ39" s="4">
        <v>4</v>
      </c>
      <c r="CK39" s="4">
        <v>3</v>
      </c>
      <c r="CL39" s="4">
        <v>3</v>
      </c>
      <c r="CM39" s="4">
        <v>3</v>
      </c>
      <c r="CN39" s="4">
        <v>4</v>
      </c>
      <c r="CO39" s="4">
        <v>4</v>
      </c>
      <c r="CP39" s="4">
        <v>3</v>
      </c>
      <c r="CQ39" s="4">
        <v>4</v>
      </c>
      <c r="CR39" s="4">
        <v>3</v>
      </c>
      <c r="CS39" s="4">
        <v>4</v>
      </c>
      <c r="CT39" s="4">
        <v>3</v>
      </c>
      <c r="CU39" s="4">
        <v>4</v>
      </c>
      <c r="CV39" s="4">
        <v>3</v>
      </c>
      <c r="CW39" s="4">
        <v>4</v>
      </c>
      <c r="CX39" s="4">
        <v>4</v>
      </c>
      <c r="CY39" s="14">
        <f t="shared" si="26"/>
        <v>3.5578947368421052</v>
      </c>
      <c r="CZ39">
        <f t="shared" si="27"/>
        <v>0</v>
      </c>
      <c r="DA39">
        <f t="shared" si="28"/>
        <v>2</v>
      </c>
      <c r="DB39">
        <f t="shared" si="29"/>
        <v>34</v>
      </c>
      <c r="DC39">
        <f t="shared" si="30"/>
        <v>58</v>
      </c>
      <c r="DD39">
        <f t="shared" si="31"/>
        <v>3</v>
      </c>
      <c r="DF39" s="20">
        <f t="shared" si="32"/>
        <v>2.0618556701030927E-2</v>
      </c>
      <c r="DG39" s="20">
        <f t="shared" si="33"/>
        <v>0.94845360824742264</v>
      </c>
    </row>
    <row r="40" spans="1:111" ht="29.5" thickBot="1" x14ac:dyDescent="0.4">
      <c r="A40" s="1" t="s">
        <v>32</v>
      </c>
      <c r="B40" s="4">
        <v>1</v>
      </c>
      <c r="C40" s="4">
        <v>4</v>
      </c>
      <c r="D40" s="4">
        <v>4</v>
      </c>
      <c r="E40" s="4">
        <v>3</v>
      </c>
      <c r="F40" s="4">
        <v>1</v>
      </c>
      <c r="G40" s="4">
        <v>4</v>
      </c>
      <c r="H40" s="4">
        <v>4</v>
      </c>
      <c r="I40" s="4">
        <v>4</v>
      </c>
      <c r="J40" s="4">
        <v>4</v>
      </c>
      <c r="K40" s="4">
        <v>4</v>
      </c>
      <c r="L40" s="4">
        <v>3</v>
      </c>
      <c r="M40" s="4">
        <v>4</v>
      </c>
      <c r="N40" s="4">
        <v>4</v>
      </c>
      <c r="O40" s="4">
        <v>4</v>
      </c>
      <c r="P40" s="4">
        <v>4</v>
      </c>
      <c r="Q40" s="4">
        <v>2</v>
      </c>
      <c r="R40" s="4">
        <v>4</v>
      </c>
      <c r="S40" s="4">
        <v>4</v>
      </c>
      <c r="T40" s="4">
        <v>1</v>
      </c>
      <c r="U40" s="4">
        <v>4</v>
      </c>
      <c r="V40" s="4">
        <v>4</v>
      </c>
      <c r="W40" s="4">
        <v>4</v>
      </c>
      <c r="X40" s="4">
        <v>4</v>
      </c>
      <c r="Y40" s="4">
        <v>4</v>
      </c>
      <c r="Z40" s="4">
        <v>4</v>
      </c>
      <c r="AA40" s="4">
        <v>4</v>
      </c>
      <c r="AB40" s="4">
        <v>4</v>
      </c>
      <c r="AC40" s="4">
        <v>4</v>
      </c>
      <c r="AD40" s="4">
        <v>4</v>
      </c>
      <c r="AE40" s="4">
        <v>4</v>
      </c>
      <c r="AF40" s="4" t="s">
        <v>232</v>
      </c>
      <c r="AG40" s="4">
        <v>4</v>
      </c>
      <c r="AH40" s="4">
        <v>4</v>
      </c>
      <c r="AI40" s="4">
        <v>4</v>
      </c>
      <c r="AJ40" s="4">
        <v>2</v>
      </c>
      <c r="AK40" s="4">
        <v>2</v>
      </c>
      <c r="AL40" s="4">
        <v>4</v>
      </c>
      <c r="AM40" s="4">
        <v>4</v>
      </c>
      <c r="AN40" s="4">
        <v>1</v>
      </c>
      <c r="AO40" s="4">
        <v>3</v>
      </c>
      <c r="AP40" s="4">
        <v>4</v>
      </c>
      <c r="AQ40" s="4">
        <v>4</v>
      </c>
      <c r="AR40" s="4">
        <v>4</v>
      </c>
      <c r="AS40" s="4">
        <v>4</v>
      </c>
      <c r="AT40" s="4">
        <v>4</v>
      </c>
      <c r="AU40" s="4">
        <v>3</v>
      </c>
      <c r="AV40" s="4">
        <v>4</v>
      </c>
      <c r="AW40" s="4">
        <v>4</v>
      </c>
      <c r="AX40" s="4">
        <v>1</v>
      </c>
      <c r="AY40" s="4">
        <v>4</v>
      </c>
      <c r="AZ40" s="4">
        <v>4</v>
      </c>
      <c r="BA40" s="4">
        <v>3</v>
      </c>
      <c r="BB40" s="4">
        <v>1</v>
      </c>
      <c r="BC40" s="4">
        <v>3</v>
      </c>
      <c r="BD40" s="4">
        <v>3</v>
      </c>
      <c r="BE40" s="4">
        <v>4</v>
      </c>
      <c r="BF40" s="4">
        <v>4</v>
      </c>
      <c r="BG40" s="4">
        <v>4</v>
      </c>
      <c r="BH40" s="4">
        <v>3</v>
      </c>
      <c r="BI40" s="4">
        <v>4</v>
      </c>
      <c r="BJ40" s="4">
        <v>4</v>
      </c>
      <c r="BK40" s="4">
        <v>4</v>
      </c>
      <c r="BL40" s="4">
        <v>3</v>
      </c>
      <c r="BM40" s="4">
        <v>4</v>
      </c>
      <c r="BN40" s="4">
        <v>3</v>
      </c>
      <c r="BO40" s="4">
        <v>3</v>
      </c>
      <c r="BP40" s="4">
        <v>4</v>
      </c>
      <c r="BQ40" s="4"/>
      <c r="BR40" s="4">
        <v>4</v>
      </c>
      <c r="BS40" s="4">
        <v>4</v>
      </c>
      <c r="BT40" s="4">
        <v>2</v>
      </c>
      <c r="BU40" s="4">
        <v>4</v>
      </c>
      <c r="BV40" s="4">
        <v>3</v>
      </c>
      <c r="BW40" s="4">
        <v>3</v>
      </c>
      <c r="BX40" s="4">
        <v>4</v>
      </c>
      <c r="BY40" s="4">
        <v>4</v>
      </c>
      <c r="BZ40" s="4">
        <v>4</v>
      </c>
      <c r="CA40" s="4">
        <v>3</v>
      </c>
      <c r="CB40" s="4">
        <v>4</v>
      </c>
      <c r="CC40" s="4">
        <v>4</v>
      </c>
      <c r="CD40" s="4">
        <v>1</v>
      </c>
      <c r="CE40" s="4">
        <v>4</v>
      </c>
      <c r="CF40" s="4">
        <v>4</v>
      </c>
      <c r="CG40" s="4">
        <v>4</v>
      </c>
      <c r="CH40" s="4">
        <v>4</v>
      </c>
      <c r="CI40" s="4">
        <v>4</v>
      </c>
      <c r="CJ40" s="4">
        <v>4</v>
      </c>
      <c r="CK40" s="4">
        <v>4</v>
      </c>
      <c r="CL40" s="4">
        <v>4</v>
      </c>
      <c r="CM40" s="4">
        <v>4</v>
      </c>
      <c r="CN40" s="4">
        <v>2</v>
      </c>
      <c r="CO40" s="4">
        <v>4</v>
      </c>
      <c r="CP40" s="4">
        <v>4</v>
      </c>
      <c r="CQ40" s="4">
        <v>4</v>
      </c>
      <c r="CR40" s="4">
        <v>4</v>
      </c>
      <c r="CS40" s="4">
        <v>4</v>
      </c>
      <c r="CT40" s="4">
        <v>1</v>
      </c>
      <c r="CU40" s="4">
        <v>1</v>
      </c>
      <c r="CV40" s="4">
        <v>4</v>
      </c>
      <c r="CW40" s="4">
        <v>4</v>
      </c>
      <c r="CX40" s="4">
        <v>4</v>
      </c>
      <c r="CY40" s="14">
        <f t="shared" si="26"/>
        <v>3.4848484848484849</v>
      </c>
      <c r="CZ40">
        <f t="shared" si="27"/>
        <v>9</v>
      </c>
      <c r="DA40">
        <f t="shared" si="28"/>
        <v>5</v>
      </c>
      <c r="DB40">
        <f t="shared" si="29"/>
        <v>14</v>
      </c>
      <c r="DC40">
        <f t="shared" si="30"/>
        <v>71</v>
      </c>
      <c r="DD40">
        <f t="shared" si="31"/>
        <v>1</v>
      </c>
      <c r="DF40" s="20">
        <f t="shared" si="32"/>
        <v>0.14000000000000001</v>
      </c>
      <c r="DG40" s="20">
        <f t="shared" si="33"/>
        <v>0.85</v>
      </c>
    </row>
    <row r="41" spans="1:111" ht="19" thickBot="1" x14ac:dyDescent="0.4">
      <c r="A41" s="2" t="s">
        <v>72</v>
      </c>
      <c r="BE41" s="10"/>
      <c r="CP41" s="17"/>
      <c r="CS41" t="s">
        <v>254</v>
      </c>
      <c r="CT41" t="s">
        <v>255</v>
      </c>
    </row>
    <row r="42" spans="1:111" ht="15" thickBot="1" x14ac:dyDescent="0.4">
      <c r="A42" s="5" t="s">
        <v>33</v>
      </c>
      <c r="B42" s="4">
        <v>2</v>
      </c>
      <c r="C42" s="4">
        <v>1</v>
      </c>
      <c r="D42" s="4">
        <v>2</v>
      </c>
      <c r="E42" s="4">
        <v>2</v>
      </c>
      <c r="F42" s="4">
        <v>1</v>
      </c>
      <c r="G42" s="4">
        <v>2</v>
      </c>
      <c r="H42" s="4">
        <v>2</v>
      </c>
      <c r="I42" s="4">
        <v>1</v>
      </c>
      <c r="J42" s="4">
        <v>2</v>
      </c>
      <c r="K42" s="4">
        <v>2</v>
      </c>
      <c r="L42" s="4">
        <v>2</v>
      </c>
      <c r="M42" s="4">
        <v>1</v>
      </c>
      <c r="N42" s="4">
        <v>3</v>
      </c>
      <c r="O42" s="4">
        <v>2</v>
      </c>
      <c r="P42" s="4">
        <v>2</v>
      </c>
      <c r="Q42" s="4">
        <v>1</v>
      </c>
      <c r="R42" s="4">
        <v>2</v>
      </c>
      <c r="S42" s="4">
        <v>3</v>
      </c>
      <c r="T42" s="4">
        <v>1</v>
      </c>
      <c r="U42" s="4">
        <v>1</v>
      </c>
      <c r="V42" s="4">
        <v>2</v>
      </c>
      <c r="W42" s="4">
        <v>3</v>
      </c>
      <c r="X42" s="4">
        <v>1</v>
      </c>
      <c r="Y42" s="4">
        <v>2</v>
      </c>
      <c r="Z42" s="4">
        <v>2</v>
      </c>
      <c r="AA42" s="4">
        <v>3</v>
      </c>
      <c r="AB42" s="4">
        <v>2</v>
      </c>
      <c r="AC42" s="4">
        <v>1</v>
      </c>
      <c r="AD42" s="4">
        <v>2</v>
      </c>
      <c r="AE42" s="4">
        <v>2</v>
      </c>
      <c r="AF42" s="4">
        <v>1</v>
      </c>
      <c r="AG42" s="4">
        <v>1</v>
      </c>
      <c r="AH42" s="4">
        <v>2</v>
      </c>
      <c r="AI42" s="4">
        <v>2</v>
      </c>
      <c r="AJ42" s="4">
        <v>3</v>
      </c>
      <c r="AK42" s="4">
        <v>3</v>
      </c>
      <c r="AL42" s="4">
        <v>1</v>
      </c>
      <c r="AM42" s="4">
        <v>1</v>
      </c>
      <c r="AN42" s="4">
        <v>4</v>
      </c>
      <c r="AO42" s="4">
        <v>2</v>
      </c>
      <c r="AP42" s="4">
        <v>4</v>
      </c>
      <c r="AQ42" s="4">
        <v>1</v>
      </c>
      <c r="AR42" s="4">
        <v>2</v>
      </c>
      <c r="AS42" s="4">
        <v>2</v>
      </c>
      <c r="AT42" s="4">
        <v>3</v>
      </c>
      <c r="AU42" s="4">
        <v>3</v>
      </c>
      <c r="AV42" s="4">
        <v>1</v>
      </c>
      <c r="AW42" s="4">
        <v>1</v>
      </c>
      <c r="AX42" s="4">
        <v>3</v>
      </c>
      <c r="AY42" s="4">
        <v>1</v>
      </c>
      <c r="AZ42" s="4">
        <v>1</v>
      </c>
      <c r="BA42" s="4">
        <v>2</v>
      </c>
      <c r="BB42" s="4">
        <v>2</v>
      </c>
      <c r="BC42" s="4">
        <v>2</v>
      </c>
      <c r="BD42" s="4">
        <v>1</v>
      </c>
      <c r="BE42" s="4">
        <v>2</v>
      </c>
      <c r="BF42" s="4">
        <v>1</v>
      </c>
      <c r="BG42" s="4">
        <v>1</v>
      </c>
      <c r="BH42" s="4">
        <v>2</v>
      </c>
      <c r="BI42" s="4">
        <v>3</v>
      </c>
      <c r="BJ42" s="4">
        <v>2</v>
      </c>
      <c r="BK42" s="4">
        <v>2</v>
      </c>
      <c r="BL42" s="4">
        <v>4</v>
      </c>
      <c r="BM42" s="4">
        <v>1</v>
      </c>
      <c r="BN42" s="4">
        <v>2</v>
      </c>
      <c r="BO42" s="4">
        <v>2</v>
      </c>
      <c r="BP42" s="4">
        <v>2</v>
      </c>
      <c r="BQ42" s="4">
        <v>3</v>
      </c>
      <c r="BR42" s="4">
        <v>1</v>
      </c>
      <c r="BS42" s="4">
        <v>1</v>
      </c>
      <c r="BT42" s="4">
        <v>3</v>
      </c>
      <c r="BU42" s="4">
        <v>1</v>
      </c>
      <c r="BV42" s="4">
        <v>1</v>
      </c>
      <c r="BW42" s="4">
        <v>1</v>
      </c>
      <c r="BX42" s="4">
        <v>2</v>
      </c>
      <c r="BY42" s="4">
        <v>2</v>
      </c>
      <c r="BZ42" s="4">
        <v>1</v>
      </c>
      <c r="CA42" s="4">
        <v>2</v>
      </c>
      <c r="CB42" s="4">
        <v>2</v>
      </c>
      <c r="CC42" s="4">
        <v>3</v>
      </c>
      <c r="CD42" s="4">
        <v>2</v>
      </c>
      <c r="CE42" s="4">
        <v>5</v>
      </c>
      <c r="CF42" s="4">
        <v>3</v>
      </c>
      <c r="CG42" s="4">
        <v>2</v>
      </c>
      <c r="CH42" s="4">
        <v>2</v>
      </c>
      <c r="CI42" s="4">
        <v>4</v>
      </c>
      <c r="CJ42" s="4">
        <v>3</v>
      </c>
      <c r="CK42" s="4">
        <v>2</v>
      </c>
      <c r="CL42" s="4">
        <v>2</v>
      </c>
      <c r="CM42" s="4">
        <v>2</v>
      </c>
      <c r="CN42" s="4">
        <v>3</v>
      </c>
      <c r="CO42" s="4">
        <v>2</v>
      </c>
      <c r="CP42" s="4">
        <v>3</v>
      </c>
      <c r="CQ42" s="4" t="s">
        <v>232</v>
      </c>
      <c r="CR42" s="4">
        <v>3</v>
      </c>
      <c r="CS42" s="4">
        <v>3</v>
      </c>
      <c r="CT42" s="4">
        <v>2</v>
      </c>
      <c r="CU42" s="4">
        <v>2</v>
      </c>
      <c r="CV42" s="4">
        <v>2</v>
      </c>
      <c r="CW42" s="4">
        <v>1</v>
      </c>
      <c r="CX42" s="4">
        <v>3</v>
      </c>
      <c r="CY42" s="14">
        <f t="shared" ref="CY42:CY47" si="34">AVERAGE(B42:CX42)</f>
        <v>2.02</v>
      </c>
      <c r="CZ42">
        <f t="shared" ref="CZ42:CZ47" si="35">COUNTIF(B42:CX42, 1)</f>
        <v>29</v>
      </c>
      <c r="DA42">
        <f t="shared" ref="DA42:DA47" si="36">COUNTIF(B42:CX42, 2)</f>
        <v>46</v>
      </c>
      <c r="DB42">
        <f t="shared" ref="DB42:DB47" si="37">COUNTIF(B42:CX42,3)</f>
        <v>20</v>
      </c>
      <c r="DC42">
        <f t="shared" ref="DC42:DC47" si="38">COUNTIF(B42:CX42, 4)</f>
        <v>4</v>
      </c>
      <c r="DD42">
        <f t="shared" ref="DD42:DD47" si="39">COUNTIF(B42:CX42, "N")</f>
        <v>1</v>
      </c>
      <c r="DF42" s="20">
        <f t="shared" ref="DF42:DF47" si="40">(CZ42+DA42)/SUM(CZ42:DD42)</f>
        <v>0.75</v>
      </c>
      <c r="DG42" s="20">
        <f t="shared" ref="DG42:DG47" si="41">(DB42+DC42)/SUM(CZ42:DD42)</f>
        <v>0.24</v>
      </c>
    </row>
    <row r="43" spans="1:111" ht="15" thickBot="1" x14ac:dyDescent="0.4">
      <c r="A43" s="1" t="s">
        <v>34</v>
      </c>
      <c r="B43" s="4">
        <v>2</v>
      </c>
      <c r="C43" s="4">
        <v>1</v>
      </c>
      <c r="D43" s="4">
        <v>2</v>
      </c>
      <c r="E43" s="4">
        <v>2</v>
      </c>
      <c r="F43" s="4">
        <v>1</v>
      </c>
      <c r="G43" s="4">
        <v>2</v>
      </c>
      <c r="H43" s="4">
        <v>1</v>
      </c>
      <c r="I43" s="4">
        <v>1</v>
      </c>
      <c r="J43" s="4">
        <v>2</v>
      </c>
      <c r="K43" s="4">
        <v>2</v>
      </c>
      <c r="L43" s="4">
        <v>2</v>
      </c>
      <c r="M43" s="4">
        <v>1</v>
      </c>
      <c r="N43" s="4">
        <v>3</v>
      </c>
      <c r="O43" s="4">
        <v>2</v>
      </c>
      <c r="P43" s="4">
        <v>2</v>
      </c>
      <c r="Q43" s="4">
        <v>1</v>
      </c>
      <c r="R43" s="4" t="s">
        <v>232</v>
      </c>
      <c r="S43" s="4">
        <v>2</v>
      </c>
      <c r="T43" s="4">
        <v>1</v>
      </c>
      <c r="U43" s="4">
        <v>1</v>
      </c>
      <c r="V43" s="4">
        <v>2</v>
      </c>
      <c r="W43" s="4">
        <v>2</v>
      </c>
      <c r="X43" s="4">
        <v>1</v>
      </c>
      <c r="Y43" s="4">
        <v>1</v>
      </c>
      <c r="Z43" s="4">
        <v>3</v>
      </c>
      <c r="AA43" s="4">
        <v>2</v>
      </c>
      <c r="AB43" s="4">
        <v>2</v>
      </c>
      <c r="AC43" s="4">
        <v>1</v>
      </c>
      <c r="AD43" s="4">
        <v>2</v>
      </c>
      <c r="AE43" s="4">
        <v>2</v>
      </c>
      <c r="AF43" s="4">
        <v>1</v>
      </c>
      <c r="AG43" s="4">
        <v>1</v>
      </c>
      <c r="AH43" s="4"/>
      <c r="AI43" s="4">
        <v>2</v>
      </c>
      <c r="AJ43" s="4">
        <v>3</v>
      </c>
      <c r="AK43" s="4">
        <v>3</v>
      </c>
      <c r="AL43" s="4">
        <v>1</v>
      </c>
      <c r="AM43" s="4">
        <v>1</v>
      </c>
      <c r="AN43" s="4">
        <v>3</v>
      </c>
      <c r="AO43" s="4">
        <v>1</v>
      </c>
      <c r="AP43" s="4">
        <v>4</v>
      </c>
      <c r="AQ43" s="4">
        <v>1</v>
      </c>
      <c r="AR43" s="4">
        <v>1</v>
      </c>
      <c r="AS43" s="4">
        <v>3</v>
      </c>
      <c r="AT43" s="4">
        <v>3</v>
      </c>
      <c r="AU43" s="4">
        <v>3</v>
      </c>
      <c r="AV43" s="4">
        <v>1</v>
      </c>
      <c r="AW43" s="4">
        <v>1</v>
      </c>
      <c r="AX43" s="4">
        <v>3</v>
      </c>
      <c r="AY43" s="4">
        <v>1</v>
      </c>
      <c r="AZ43" s="4">
        <v>1</v>
      </c>
      <c r="BA43" s="4">
        <v>1</v>
      </c>
      <c r="BB43" s="4">
        <v>2</v>
      </c>
      <c r="BC43" s="4">
        <v>2</v>
      </c>
      <c r="BD43" s="4">
        <v>1</v>
      </c>
      <c r="BE43" s="4">
        <v>1</v>
      </c>
      <c r="BF43" s="4">
        <v>1</v>
      </c>
      <c r="BG43" s="4">
        <v>1</v>
      </c>
      <c r="BH43" s="4">
        <v>2</v>
      </c>
      <c r="BI43" s="4">
        <v>2</v>
      </c>
      <c r="BJ43" s="4">
        <v>2</v>
      </c>
      <c r="BK43" s="4">
        <v>2</v>
      </c>
      <c r="BL43" s="4">
        <v>3</v>
      </c>
      <c r="BM43" s="4">
        <v>1</v>
      </c>
      <c r="BN43" s="4">
        <v>3</v>
      </c>
      <c r="BO43" s="4">
        <v>2</v>
      </c>
      <c r="BP43" s="4">
        <v>2</v>
      </c>
      <c r="BQ43" s="4">
        <v>3</v>
      </c>
      <c r="BR43" s="4">
        <v>1</v>
      </c>
      <c r="BS43" s="4">
        <v>1</v>
      </c>
      <c r="BT43" s="4">
        <v>3</v>
      </c>
      <c r="BU43" s="4">
        <v>1</v>
      </c>
      <c r="BV43" s="4">
        <v>1</v>
      </c>
      <c r="BW43" s="4">
        <v>1</v>
      </c>
      <c r="BX43" s="4">
        <v>1</v>
      </c>
      <c r="BY43" s="4">
        <v>2</v>
      </c>
      <c r="BZ43" s="4">
        <v>1</v>
      </c>
      <c r="CA43" s="4">
        <v>2</v>
      </c>
      <c r="CB43" s="4">
        <v>2</v>
      </c>
      <c r="CC43" s="4">
        <v>2</v>
      </c>
      <c r="CD43" s="4">
        <v>1</v>
      </c>
      <c r="CE43" s="4">
        <v>2</v>
      </c>
      <c r="CF43" s="4">
        <v>3</v>
      </c>
      <c r="CG43" s="4">
        <v>2</v>
      </c>
      <c r="CH43" s="4">
        <v>2</v>
      </c>
      <c r="CI43" s="4">
        <v>4</v>
      </c>
      <c r="CJ43" s="4" t="s">
        <v>232</v>
      </c>
      <c r="CK43" s="4">
        <v>2</v>
      </c>
      <c r="CL43" s="4">
        <v>3</v>
      </c>
      <c r="CM43" s="4">
        <v>3</v>
      </c>
      <c r="CN43" s="4">
        <v>3</v>
      </c>
      <c r="CO43" s="4">
        <v>1</v>
      </c>
      <c r="CP43" s="4">
        <v>2</v>
      </c>
      <c r="CQ43" s="4">
        <v>2</v>
      </c>
      <c r="CR43" s="4">
        <v>3</v>
      </c>
      <c r="CS43" s="4">
        <v>3</v>
      </c>
      <c r="CT43" s="4">
        <v>2</v>
      </c>
      <c r="CU43" s="4">
        <v>2</v>
      </c>
      <c r="CV43" s="4">
        <v>2</v>
      </c>
      <c r="CW43" s="4">
        <v>1</v>
      </c>
      <c r="CX43" s="4">
        <v>3</v>
      </c>
      <c r="CY43" s="14">
        <f t="shared" si="34"/>
        <v>1.8571428571428572</v>
      </c>
      <c r="CZ43">
        <f t="shared" si="35"/>
        <v>38</v>
      </c>
      <c r="DA43">
        <f t="shared" si="36"/>
        <v>38</v>
      </c>
      <c r="DB43">
        <f t="shared" si="37"/>
        <v>20</v>
      </c>
      <c r="DC43">
        <f t="shared" si="38"/>
        <v>2</v>
      </c>
      <c r="DD43">
        <f t="shared" si="39"/>
        <v>2</v>
      </c>
      <c r="DF43" s="20">
        <f t="shared" si="40"/>
        <v>0.76</v>
      </c>
      <c r="DG43" s="20">
        <f t="shared" si="41"/>
        <v>0.22</v>
      </c>
    </row>
    <row r="44" spans="1:111" ht="15" thickBot="1" x14ac:dyDescent="0.4">
      <c r="A44" s="1" t="s">
        <v>35</v>
      </c>
      <c r="B44" s="4">
        <v>3</v>
      </c>
      <c r="C44" s="4">
        <v>2</v>
      </c>
      <c r="D44" s="4">
        <v>2</v>
      </c>
      <c r="E44" s="4">
        <v>2</v>
      </c>
      <c r="F44" s="4">
        <v>1</v>
      </c>
      <c r="G44" s="4">
        <v>2</v>
      </c>
      <c r="H44" s="4">
        <v>2</v>
      </c>
      <c r="I44" s="4">
        <v>1</v>
      </c>
      <c r="J44" s="4">
        <v>1</v>
      </c>
      <c r="K44" s="4">
        <v>2</v>
      </c>
      <c r="L44" s="4">
        <v>2</v>
      </c>
      <c r="M44" s="4">
        <v>1</v>
      </c>
      <c r="N44" s="4">
        <v>3</v>
      </c>
      <c r="O44" s="4">
        <v>3</v>
      </c>
      <c r="P44" s="4">
        <v>2</v>
      </c>
      <c r="Q44" s="4">
        <v>1</v>
      </c>
      <c r="R44" s="4" t="s">
        <v>232</v>
      </c>
      <c r="S44" s="4">
        <v>4</v>
      </c>
      <c r="T44" s="4">
        <v>1</v>
      </c>
      <c r="U44" s="4">
        <v>1</v>
      </c>
      <c r="V44" s="4">
        <v>2</v>
      </c>
      <c r="W44" s="4">
        <v>2</v>
      </c>
      <c r="X44" s="4">
        <v>1</v>
      </c>
      <c r="Y44" s="4">
        <v>2</v>
      </c>
      <c r="Z44" s="4">
        <v>2</v>
      </c>
      <c r="AA44" s="4">
        <v>3</v>
      </c>
      <c r="AB44" s="4">
        <v>2</v>
      </c>
      <c r="AC44" s="4">
        <v>1</v>
      </c>
      <c r="AD44" s="4">
        <v>2</v>
      </c>
      <c r="AE44" s="4">
        <v>1</v>
      </c>
      <c r="AF44" s="4">
        <v>1</v>
      </c>
      <c r="AG44" s="4">
        <v>1</v>
      </c>
      <c r="AH44" s="4">
        <v>3</v>
      </c>
      <c r="AI44" s="4">
        <v>1</v>
      </c>
      <c r="AJ44" s="4" t="s">
        <v>232</v>
      </c>
      <c r="AK44" s="4" t="s">
        <v>232</v>
      </c>
      <c r="AL44" s="4">
        <v>1</v>
      </c>
      <c r="AM44" s="4">
        <v>1</v>
      </c>
      <c r="AN44" s="4">
        <v>2</v>
      </c>
      <c r="AO44" s="4">
        <v>2</v>
      </c>
      <c r="AP44" s="4">
        <v>4</v>
      </c>
      <c r="AQ44" s="4">
        <v>1</v>
      </c>
      <c r="AR44" s="4">
        <v>2</v>
      </c>
      <c r="AS44" s="4">
        <v>3</v>
      </c>
      <c r="AT44" s="4">
        <v>3</v>
      </c>
      <c r="AU44" s="4">
        <v>3</v>
      </c>
      <c r="AV44" s="4">
        <v>1</v>
      </c>
      <c r="AW44" s="4">
        <v>2</v>
      </c>
      <c r="AX44" s="4">
        <v>3</v>
      </c>
      <c r="AY44" s="4">
        <v>1</v>
      </c>
      <c r="AZ44" s="4">
        <v>1</v>
      </c>
      <c r="BA44" s="4">
        <v>1</v>
      </c>
      <c r="BB44" s="4">
        <v>3</v>
      </c>
      <c r="BC44" s="4">
        <v>2</v>
      </c>
      <c r="BD44" s="4">
        <v>1</v>
      </c>
      <c r="BE44" s="4">
        <v>1</v>
      </c>
      <c r="BF44" s="4">
        <v>1</v>
      </c>
      <c r="BG44" s="4">
        <v>2</v>
      </c>
      <c r="BH44" s="4">
        <v>2</v>
      </c>
      <c r="BI44" s="4" t="s">
        <v>232</v>
      </c>
      <c r="BJ44" s="4">
        <v>3</v>
      </c>
      <c r="BK44" s="4" t="s">
        <v>232</v>
      </c>
      <c r="BL44" s="4">
        <v>4</v>
      </c>
      <c r="BM44" s="4">
        <v>1</v>
      </c>
      <c r="BN44" s="4">
        <v>2</v>
      </c>
      <c r="BO44" s="4">
        <v>2</v>
      </c>
      <c r="BP44" s="4">
        <v>2</v>
      </c>
      <c r="BQ44" s="4">
        <v>3</v>
      </c>
      <c r="BR44" s="4">
        <v>1</v>
      </c>
      <c r="BS44" s="4">
        <v>1</v>
      </c>
      <c r="BT44" s="4">
        <v>3</v>
      </c>
      <c r="BU44" s="4">
        <v>1</v>
      </c>
      <c r="BV44" s="4">
        <v>1</v>
      </c>
      <c r="BW44" s="4">
        <v>1</v>
      </c>
      <c r="BX44" s="4">
        <v>2</v>
      </c>
      <c r="BY44" s="4">
        <v>2</v>
      </c>
      <c r="BZ44" s="4">
        <v>1</v>
      </c>
      <c r="CA44" s="4">
        <v>2</v>
      </c>
      <c r="CB44" s="4">
        <v>2</v>
      </c>
      <c r="CC44" s="4">
        <v>2</v>
      </c>
      <c r="CD44" s="4">
        <v>2</v>
      </c>
      <c r="CE44" s="4">
        <v>2</v>
      </c>
      <c r="CF44" s="4">
        <v>2</v>
      </c>
      <c r="CG44" s="4">
        <v>2</v>
      </c>
      <c r="CH44" s="4">
        <v>3</v>
      </c>
      <c r="CI44" s="4">
        <v>4</v>
      </c>
      <c r="CJ44" s="4">
        <v>4</v>
      </c>
      <c r="CK44" s="4">
        <v>3</v>
      </c>
      <c r="CL44" s="4">
        <v>3</v>
      </c>
      <c r="CM44" s="4">
        <v>3</v>
      </c>
      <c r="CN44" s="4">
        <v>3</v>
      </c>
      <c r="CO44" s="4">
        <v>2</v>
      </c>
      <c r="CP44" s="4">
        <v>2</v>
      </c>
      <c r="CQ44" s="4">
        <v>2</v>
      </c>
      <c r="CR44" s="4" t="s">
        <v>232</v>
      </c>
      <c r="CS44" s="4">
        <v>3</v>
      </c>
      <c r="CT44" s="4" t="s">
        <v>232</v>
      </c>
      <c r="CU44" s="4">
        <v>3</v>
      </c>
      <c r="CV44" s="4" t="s">
        <v>232</v>
      </c>
      <c r="CW44" s="4">
        <v>1</v>
      </c>
      <c r="CX44" s="4" t="s">
        <v>232</v>
      </c>
      <c r="CY44" s="14">
        <f t="shared" si="34"/>
        <v>1.9891304347826086</v>
      </c>
      <c r="CZ44">
        <f t="shared" si="35"/>
        <v>31</v>
      </c>
      <c r="DA44">
        <f t="shared" si="36"/>
        <v>36</v>
      </c>
      <c r="DB44">
        <f t="shared" si="37"/>
        <v>20</v>
      </c>
      <c r="DC44">
        <f t="shared" si="38"/>
        <v>5</v>
      </c>
      <c r="DD44">
        <f t="shared" si="39"/>
        <v>9</v>
      </c>
      <c r="DF44" s="20">
        <f t="shared" si="40"/>
        <v>0.6633663366336634</v>
      </c>
      <c r="DG44" s="20">
        <f t="shared" si="41"/>
        <v>0.24752475247524752</v>
      </c>
    </row>
    <row r="45" spans="1:111" ht="15" thickBot="1" x14ac:dyDescent="0.4">
      <c r="A45" s="1" t="s">
        <v>36</v>
      </c>
      <c r="B45" s="4">
        <v>3</v>
      </c>
      <c r="C45" s="4">
        <v>1</v>
      </c>
      <c r="D45" s="4">
        <v>3</v>
      </c>
      <c r="E45" s="4">
        <v>2</v>
      </c>
      <c r="F45" s="4">
        <v>1</v>
      </c>
      <c r="G45" s="4">
        <v>3</v>
      </c>
      <c r="H45" s="4">
        <v>2</v>
      </c>
      <c r="I45" s="4">
        <v>1</v>
      </c>
      <c r="J45" s="4">
        <v>2</v>
      </c>
      <c r="K45" s="4">
        <v>2</v>
      </c>
      <c r="L45" s="4">
        <v>2</v>
      </c>
      <c r="M45" s="4">
        <v>1</v>
      </c>
      <c r="N45" s="4">
        <v>3</v>
      </c>
      <c r="O45" s="4">
        <v>3</v>
      </c>
      <c r="P45" s="4">
        <v>2</v>
      </c>
      <c r="Q45" s="4">
        <v>1</v>
      </c>
      <c r="R45" s="4" t="s">
        <v>232</v>
      </c>
      <c r="S45" s="4">
        <v>3</v>
      </c>
      <c r="T45" s="4">
        <v>1</v>
      </c>
      <c r="U45" s="4">
        <v>1</v>
      </c>
      <c r="V45" s="4">
        <v>1</v>
      </c>
      <c r="W45" s="4">
        <v>2</v>
      </c>
      <c r="X45" s="4">
        <v>1</v>
      </c>
      <c r="Y45" s="4">
        <v>2</v>
      </c>
      <c r="Z45" s="4">
        <v>2</v>
      </c>
      <c r="AA45" s="4">
        <v>3</v>
      </c>
      <c r="AB45" s="4">
        <v>2</v>
      </c>
      <c r="AC45" s="4">
        <v>1</v>
      </c>
      <c r="AD45" s="4">
        <v>2</v>
      </c>
      <c r="AE45" s="4">
        <v>1</v>
      </c>
      <c r="AF45" s="4">
        <v>1</v>
      </c>
      <c r="AG45" s="4">
        <v>1</v>
      </c>
      <c r="AH45" s="4">
        <v>3</v>
      </c>
      <c r="AI45" s="4">
        <v>2</v>
      </c>
      <c r="AJ45" s="4" t="s">
        <v>232</v>
      </c>
      <c r="AK45" s="4" t="s">
        <v>232</v>
      </c>
      <c r="AL45" s="4">
        <v>1</v>
      </c>
      <c r="AM45" s="4">
        <v>1</v>
      </c>
      <c r="AN45" s="4" t="s">
        <v>232</v>
      </c>
      <c r="AO45" s="4">
        <v>2</v>
      </c>
      <c r="AP45" s="4">
        <v>4</v>
      </c>
      <c r="AQ45" s="4">
        <v>1</v>
      </c>
      <c r="AR45" s="4">
        <v>2</v>
      </c>
      <c r="AS45" s="4">
        <v>2</v>
      </c>
      <c r="AT45" s="4">
        <v>3</v>
      </c>
      <c r="AU45" s="4">
        <v>4</v>
      </c>
      <c r="AV45" s="4">
        <v>1</v>
      </c>
      <c r="AW45" s="4">
        <v>2</v>
      </c>
      <c r="AX45" s="4">
        <v>3</v>
      </c>
      <c r="AY45" s="4">
        <v>1</v>
      </c>
      <c r="AZ45" s="4">
        <v>1</v>
      </c>
      <c r="BA45" s="4">
        <v>1</v>
      </c>
      <c r="BB45" s="4">
        <v>3</v>
      </c>
      <c r="BC45" s="4">
        <v>2</v>
      </c>
      <c r="BD45" s="4">
        <v>1</v>
      </c>
      <c r="BE45" s="4">
        <v>1</v>
      </c>
      <c r="BF45" s="4">
        <v>1</v>
      </c>
      <c r="BG45" s="4">
        <v>1</v>
      </c>
      <c r="BH45" s="4">
        <v>2</v>
      </c>
      <c r="BI45" s="4">
        <v>2</v>
      </c>
      <c r="BJ45" s="4">
        <v>2</v>
      </c>
      <c r="BK45" s="4">
        <v>2</v>
      </c>
      <c r="BL45" s="4">
        <v>2</v>
      </c>
      <c r="BM45" s="4">
        <v>1</v>
      </c>
      <c r="BN45" s="4">
        <v>3</v>
      </c>
      <c r="BO45" s="4">
        <v>2</v>
      </c>
      <c r="BP45" s="4">
        <v>3</v>
      </c>
      <c r="BQ45" s="4">
        <v>2</v>
      </c>
      <c r="BR45" s="4">
        <v>1</v>
      </c>
      <c r="BS45" s="4">
        <v>1</v>
      </c>
      <c r="BT45" s="4">
        <v>3</v>
      </c>
      <c r="BU45" s="4">
        <v>2</v>
      </c>
      <c r="BV45" s="4">
        <v>1</v>
      </c>
      <c r="BW45" s="4">
        <v>1</v>
      </c>
      <c r="BX45" s="4">
        <v>1</v>
      </c>
      <c r="BY45" s="4">
        <v>2</v>
      </c>
      <c r="BZ45" s="4">
        <v>1</v>
      </c>
      <c r="CA45" s="4">
        <v>2</v>
      </c>
      <c r="CB45" s="4">
        <v>2</v>
      </c>
      <c r="CC45" s="4">
        <v>2</v>
      </c>
      <c r="CD45" s="4">
        <v>2</v>
      </c>
      <c r="CE45" s="4">
        <v>2</v>
      </c>
      <c r="CF45" s="4">
        <v>3</v>
      </c>
      <c r="CG45" s="4">
        <v>2</v>
      </c>
      <c r="CH45" s="4">
        <v>1</v>
      </c>
      <c r="CI45" s="4">
        <v>4</v>
      </c>
      <c r="CJ45" s="4">
        <v>2</v>
      </c>
      <c r="CK45" s="4">
        <v>1</v>
      </c>
      <c r="CL45" s="4">
        <v>3</v>
      </c>
      <c r="CM45" s="4">
        <v>3</v>
      </c>
      <c r="CN45" s="4">
        <v>3</v>
      </c>
      <c r="CO45" s="4">
        <v>1</v>
      </c>
      <c r="CP45" s="4">
        <v>2</v>
      </c>
      <c r="CQ45" s="4">
        <v>2</v>
      </c>
      <c r="CR45" s="4">
        <v>2</v>
      </c>
      <c r="CS45" s="4">
        <v>3</v>
      </c>
      <c r="CT45" s="4">
        <v>1</v>
      </c>
      <c r="CU45" s="4">
        <v>2</v>
      </c>
      <c r="CV45" s="4">
        <v>2</v>
      </c>
      <c r="CW45" s="4">
        <v>1</v>
      </c>
      <c r="CX45" s="4">
        <v>2</v>
      </c>
      <c r="CY45" s="14">
        <f t="shared" si="34"/>
        <v>1.8865979381443299</v>
      </c>
      <c r="CZ45">
        <f t="shared" si="35"/>
        <v>36</v>
      </c>
      <c r="DA45">
        <f t="shared" si="36"/>
        <v>39</v>
      </c>
      <c r="DB45">
        <f t="shared" si="37"/>
        <v>19</v>
      </c>
      <c r="DC45">
        <f t="shared" si="38"/>
        <v>3</v>
      </c>
      <c r="DD45">
        <f t="shared" si="39"/>
        <v>4</v>
      </c>
      <c r="DF45" s="20">
        <f t="shared" si="40"/>
        <v>0.74257425742574257</v>
      </c>
      <c r="DG45" s="20">
        <f t="shared" si="41"/>
        <v>0.21782178217821782</v>
      </c>
    </row>
    <row r="46" spans="1:111" ht="15" thickBot="1" x14ac:dyDescent="0.4">
      <c r="A46" s="1" t="s">
        <v>37</v>
      </c>
      <c r="B46" s="4">
        <v>2</v>
      </c>
      <c r="C46" s="4">
        <v>1</v>
      </c>
      <c r="D46" s="4">
        <v>3</v>
      </c>
      <c r="E46" s="4">
        <v>3</v>
      </c>
      <c r="F46" s="4">
        <v>1</v>
      </c>
      <c r="G46" s="4">
        <v>3</v>
      </c>
      <c r="H46" s="4">
        <v>2</v>
      </c>
      <c r="I46" s="4">
        <v>1</v>
      </c>
      <c r="J46" s="4">
        <v>2</v>
      </c>
      <c r="K46" s="4">
        <v>2</v>
      </c>
      <c r="L46" s="4">
        <v>2</v>
      </c>
      <c r="M46" s="4">
        <v>1</v>
      </c>
      <c r="N46" s="4" t="s">
        <v>232</v>
      </c>
      <c r="O46" s="4">
        <v>3</v>
      </c>
      <c r="P46" s="4">
        <v>2</v>
      </c>
      <c r="Q46" s="4">
        <v>1</v>
      </c>
      <c r="R46" s="4" t="s">
        <v>232</v>
      </c>
      <c r="S46" s="4">
        <v>4</v>
      </c>
      <c r="T46" s="4">
        <v>1</v>
      </c>
      <c r="U46" s="4">
        <v>1</v>
      </c>
      <c r="V46" s="4">
        <v>1</v>
      </c>
      <c r="W46" s="4">
        <v>2</v>
      </c>
      <c r="X46" s="4">
        <v>1</v>
      </c>
      <c r="Y46" s="4" t="s">
        <v>232</v>
      </c>
      <c r="Z46" s="4">
        <v>2</v>
      </c>
      <c r="AA46" s="4">
        <v>3</v>
      </c>
      <c r="AB46" s="4">
        <v>2</v>
      </c>
      <c r="AC46" s="4">
        <v>1</v>
      </c>
      <c r="AD46" s="4">
        <v>2</v>
      </c>
      <c r="AE46" s="4">
        <v>1</v>
      </c>
      <c r="AF46" s="4">
        <v>1</v>
      </c>
      <c r="AG46" s="4">
        <v>1</v>
      </c>
      <c r="AH46" s="4">
        <v>3</v>
      </c>
      <c r="AI46" s="4">
        <v>2</v>
      </c>
      <c r="AJ46" s="4" t="s">
        <v>232</v>
      </c>
      <c r="AK46" s="4" t="s">
        <v>232</v>
      </c>
      <c r="AL46" s="4">
        <v>2</v>
      </c>
      <c r="AM46" s="4">
        <v>1</v>
      </c>
      <c r="AN46" s="4" t="s">
        <v>232</v>
      </c>
      <c r="AO46" s="4">
        <v>2</v>
      </c>
      <c r="AP46" s="4">
        <v>4</v>
      </c>
      <c r="AQ46" s="4">
        <v>1</v>
      </c>
      <c r="AR46" s="4">
        <v>1</v>
      </c>
      <c r="AS46" s="4">
        <v>3</v>
      </c>
      <c r="AT46" s="4" t="s">
        <v>232</v>
      </c>
      <c r="AU46" s="4">
        <v>4</v>
      </c>
      <c r="AV46" s="4">
        <v>1</v>
      </c>
      <c r="AW46" s="4" t="s">
        <v>232</v>
      </c>
      <c r="AX46" s="4">
        <v>3</v>
      </c>
      <c r="AY46" s="4" t="s">
        <v>232</v>
      </c>
      <c r="AZ46" s="4">
        <v>1</v>
      </c>
      <c r="BA46" s="4">
        <v>2</v>
      </c>
      <c r="BB46" s="4">
        <v>2</v>
      </c>
      <c r="BC46" s="4">
        <v>2</v>
      </c>
      <c r="BD46" s="4">
        <v>2</v>
      </c>
      <c r="BE46" s="4">
        <v>1</v>
      </c>
      <c r="BF46" s="4">
        <v>1</v>
      </c>
      <c r="BG46" s="4">
        <v>2</v>
      </c>
      <c r="BH46" s="4" t="s">
        <v>232</v>
      </c>
      <c r="BI46" s="4" t="s">
        <v>232</v>
      </c>
      <c r="BJ46" s="4" t="s">
        <v>232</v>
      </c>
      <c r="BK46" s="4" t="s">
        <v>232</v>
      </c>
      <c r="BL46" s="4">
        <v>3</v>
      </c>
      <c r="BM46" s="4">
        <v>1</v>
      </c>
      <c r="BN46" s="4">
        <v>3</v>
      </c>
      <c r="BO46" s="4">
        <v>2</v>
      </c>
      <c r="BP46" s="4">
        <v>3</v>
      </c>
      <c r="BQ46" s="4">
        <v>3</v>
      </c>
      <c r="BR46" s="4">
        <v>1</v>
      </c>
      <c r="BS46" s="4">
        <v>1</v>
      </c>
      <c r="BT46" s="4">
        <v>3</v>
      </c>
      <c r="BU46" s="4">
        <v>2</v>
      </c>
      <c r="BV46" s="4">
        <v>1</v>
      </c>
      <c r="BW46" s="4">
        <v>1</v>
      </c>
      <c r="BX46" s="4">
        <v>1</v>
      </c>
      <c r="BY46" s="4">
        <v>2</v>
      </c>
      <c r="BZ46" s="4">
        <v>1</v>
      </c>
      <c r="CA46" s="4">
        <v>0</v>
      </c>
      <c r="CB46" s="4">
        <v>2</v>
      </c>
      <c r="CC46" s="4">
        <v>2</v>
      </c>
      <c r="CD46" s="4">
        <v>2</v>
      </c>
      <c r="CE46" s="4">
        <v>5</v>
      </c>
      <c r="CF46" s="4">
        <v>2</v>
      </c>
      <c r="CG46" s="4" t="s">
        <v>232</v>
      </c>
      <c r="CH46" s="4">
        <v>2</v>
      </c>
      <c r="CI46" s="4">
        <v>3</v>
      </c>
      <c r="CJ46" s="4">
        <v>3</v>
      </c>
      <c r="CK46" s="4">
        <v>2</v>
      </c>
      <c r="CL46" s="4">
        <v>3</v>
      </c>
      <c r="CM46" s="4">
        <v>3</v>
      </c>
      <c r="CN46" s="4">
        <v>2</v>
      </c>
      <c r="CO46" s="4">
        <v>2</v>
      </c>
      <c r="CP46" s="4">
        <v>2</v>
      </c>
      <c r="CQ46" s="4" t="s">
        <v>232</v>
      </c>
      <c r="CR46" s="4">
        <v>3</v>
      </c>
      <c r="CS46" s="4">
        <v>3</v>
      </c>
      <c r="CT46" s="4">
        <v>2</v>
      </c>
      <c r="CU46" s="4">
        <v>2</v>
      </c>
      <c r="CV46" s="4" t="s">
        <v>232</v>
      </c>
      <c r="CW46" s="4">
        <v>1</v>
      </c>
      <c r="CX46" s="4" t="s">
        <v>232</v>
      </c>
      <c r="CY46" s="14">
        <f t="shared" si="34"/>
        <v>1.9761904761904763</v>
      </c>
      <c r="CZ46">
        <f t="shared" si="35"/>
        <v>28</v>
      </c>
      <c r="DA46">
        <f t="shared" si="36"/>
        <v>32</v>
      </c>
      <c r="DB46">
        <f t="shared" si="37"/>
        <v>19</v>
      </c>
      <c r="DC46">
        <f t="shared" si="38"/>
        <v>3</v>
      </c>
      <c r="DD46">
        <f t="shared" si="39"/>
        <v>17</v>
      </c>
      <c r="DF46" s="20">
        <f t="shared" si="40"/>
        <v>0.60606060606060608</v>
      </c>
      <c r="DG46" s="20">
        <f t="shared" si="41"/>
        <v>0.22222222222222221</v>
      </c>
    </row>
    <row r="47" spans="1:111" ht="15" thickBot="1" x14ac:dyDescent="0.4">
      <c r="A47" s="1" t="s">
        <v>38</v>
      </c>
      <c r="B47" s="4">
        <v>2</v>
      </c>
      <c r="C47" s="4">
        <v>1</v>
      </c>
      <c r="D47" s="4">
        <v>2</v>
      </c>
      <c r="E47" s="4">
        <v>2</v>
      </c>
      <c r="F47" s="4">
        <v>1</v>
      </c>
      <c r="G47" s="4">
        <v>2</v>
      </c>
      <c r="H47" s="4">
        <v>1</v>
      </c>
      <c r="I47" s="4">
        <v>1</v>
      </c>
      <c r="J47" s="4">
        <v>2</v>
      </c>
      <c r="K47" s="4">
        <v>2</v>
      </c>
      <c r="L47" s="4">
        <v>2</v>
      </c>
      <c r="M47" s="4">
        <v>1</v>
      </c>
      <c r="N47" s="4">
        <v>2</v>
      </c>
      <c r="O47" s="4">
        <v>2</v>
      </c>
      <c r="P47" s="4">
        <v>2</v>
      </c>
      <c r="Q47" s="4">
        <v>1</v>
      </c>
      <c r="R47" s="4" t="s">
        <v>232</v>
      </c>
      <c r="S47" s="4">
        <v>3</v>
      </c>
      <c r="T47" s="4">
        <v>1</v>
      </c>
      <c r="U47" s="4">
        <v>1</v>
      </c>
      <c r="V47" s="4">
        <v>2</v>
      </c>
      <c r="W47" s="4">
        <v>2</v>
      </c>
      <c r="X47" s="4">
        <v>1</v>
      </c>
      <c r="Y47" s="4">
        <v>2</v>
      </c>
      <c r="Z47" s="4">
        <v>2</v>
      </c>
      <c r="AA47" s="4">
        <v>2</v>
      </c>
      <c r="AB47" s="4">
        <v>2</v>
      </c>
      <c r="AC47" s="4">
        <v>1</v>
      </c>
      <c r="AD47" s="4">
        <v>2</v>
      </c>
      <c r="AE47" s="4">
        <v>1</v>
      </c>
      <c r="AF47" s="4">
        <v>1</v>
      </c>
      <c r="AG47" s="4">
        <v>1</v>
      </c>
      <c r="AH47" s="4">
        <v>2</v>
      </c>
      <c r="AI47" s="4">
        <v>1</v>
      </c>
      <c r="AJ47" s="4" t="s">
        <v>232</v>
      </c>
      <c r="AK47" s="4" t="s">
        <v>232</v>
      </c>
      <c r="AL47" s="4">
        <v>1</v>
      </c>
      <c r="AM47" s="4">
        <v>1</v>
      </c>
      <c r="AN47" s="4">
        <v>2</v>
      </c>
      <c r="AO47" s="4">
        <v>2</v>
      </c>
      <c r="AP47" s="4">
        <v>3</v>
      </c>
      <c r="AQ47" s="4">
        <v>1</v>
      </c>
      <c r="AR47" s="4">
        <v>1</v>
      </c>
      <c r="AS47" s="4">
        <v>2</v>
      </c>
      <c r="AT47" s="4" t="s">
        <v>232</v>
      </c>
      <c r="AU47" s="4">
        <v>4</v>
      </c>
      <c r="AV47" s="4">
        <v>1</v>
      </c>
      <c r="AW47" s="4">
        <v>2</v>
      </c>
      <c r="AX47" s="4">
        <v>3</v>
      </c>
      <c r="AY47" s="4">
        <v>1</v>
      </c>
      <c r="AZ47" s="4">
        <v>1</v>
      </c>
      <c r="BA47" s="4">
        <v>2</v>
      </c>
      <c r="BB47" s="4">
        <v>2</v>
      </c>
      <c r="BC47" s="4">
        <v>2</v>
      </c>
      <c r="BD47" s="4">
        <v>1</v>
      </c>
      <c r="BE47" s="4">
        <v>1</v>
      </c>
      <c r="BF47" s="4">
        <v>1</v>
      </c>
      <c r="BG47" s="4">
        <v>1</v>
      </c>
      <c r="BH47" s="4">
        <v>2</v>
      </c>
      <c r="BI47" s="4">
        <v>2</v>
      </c>
      <c r="BJ47" s="4">
        <v>2</v>
      </c>
      <c r="BK47" s="4">
        <v>2</v>
      </c>
      <c r="BL47" s="4">
        <v>3</v>
      </c>
      <c r="BM47" s="4">
        <v>1</v>
      </c>
      <c r="BN47" s="4">
        <v>2</v>
      </c>
      <c r="BO47" s="4">
        <v>2</v>
      </c>
      <c r="BP47" s="4">
        <v>3</v>
      </c>
      <c r="BQ47" s="4" t="s">
        <v>232</v>
      </c>
      <c r="BR47" s="4">
        <v>1</v>
      </c>
      <c r="BS47" s="4">
        <v>1</v>
      </c>
      <c r="BT47" s="4">
        <v>3</v>
      </c>
      <c r="BU47" s="4">
        <v>1</v>
      </c>
      <c r="BV47" s="4">
        <v>1</v>
      </c>
      <c r="BW47" s="4">
        <v>1</v>
      </c>
      <c r="BX47" s="4">
        <v>2</v>
      </c>
      <c r="BY47" s="4">
        <v>2</v>
      </c>
      <c r="BZ47" s="4">
        <v>1</v>
      </c>
      <c r="CA47" s="4">
        <v>2</v>
      </c>
      <c r="CB47" s="4">
        <v>2</v>
      </c>
      <c r="CC47" s="4">
        <v>2</v>
      </c>
      <c r="CD47" s="4">
        <v>2</v>
      </c>
      <c r="CE47" s="4">
        <v>2</v>
      </c>
      <c r="CF47" s="4">
        <v>2</v>
      </c>
      <c r="CG47" s="4">
        <v>2</v>
      </c>
      <c r="CH47" s="4">
        <v>2</v>
      </c>
      <c r="CI47" s="4">
        <v>3</v>
      </c>
      <c r="CJ47" s="4">
        <v>3</v>
      </c>
      <c r="CK47" s="4">
        <v>2</v>
      </c>
      <c r="CL47" s="4">
        <v>1</v>
      </c>
      <c r="CM47" s="4">
        <v>1</v>
      </c>
      <c r="CN47" s="4">
        <v>3</v>
      </c>
      <c r="CO47" s="4">
        <v>1</v>
      </c>
      <c r="CP47" s="4">
        <v>2</v>
      </c>
      <c r="CQ47" s="4">
        <v>2</v>
      </c>
      <c r="CR47" s="4">
        <v>2</v>
      </c>
      <c r="CS47" s="4">
        <v>2</v>
      </c>
      <c r="CT47" s="4">
        <v>1</v>
      </c>
      <c r="CU47" s="4">
        <v>2</v>
      </c>
      <c r="CV47" s="4">
        <v>2</v>
      </c>
      <c r="CW47" s="4">
        <v>1</v>
      </c>
      <c r="CX47" s="4">
        <v>2</v>
      </c>
      <c r="CY47" s="14">
        <f t="shared" si="34"/>
        <v>1.7291666666666667</v>
      </c>
      <c r="CZ47">
        <f t="shared" si="35"/>
        <v>37</v>
      </c>
      <c r="DA47">
        <f t="shared" si="36"/>
        <v>49</v>
      </c>
      <c r="DB47">
        <f t="shared" si="37"/>
        <v>9</v>
      </c>
      <c r="DC47">
        <f t="shared" si="38"/>
        <v>1</v>
      </c>
      <c r="DD47">
        <f t="shared" si="39"/>
        <v>5</v>
      </c>
      <c r="DF47" s="20">
        <f t="shared" si="40"/>
        <v>0.85148514851485146</v>
      </c>
      <c r="DG47" s="20">
        <f t="shared" si="41"/>
        <v>9.9009900990099015E-2</v>
      </c>
    </row>
    <row r="48" spans="1:111" ht="16" thickBot="1" x14ac:dyDescent="0.4">
      <c r="A48" s="6" t="s">
        <v>39</v>
      </c>
      <c r="B48" s="4"/>
      <c r="C48" s="4"/>
      <c r="D48" s="4" t="s">
        <v>94</v>
      </c>
      <c r="E48" s="4" t="s">
        <v>134</v>
      </c>
      <c r="F48" s="4"/>
      <c r="G48" s="4"/>
      <c r="H48" s="4"/>
      <c r="I48" s="4"/>
      <c r="J48" s="4"/>
      <c r="K48" s="4"/>
      <c r="L48" s="4" t="s">
        <v>167</v>
      </c>
      <c r="M48" s="4"/>
      <c r="N48" s="4" t="s">
        <v>172</v>
      </c>
      <c r="O48" s="4" t="s">
        <v>178</v>
      </c>
      <c r="P48" s="4"/>
      <c r="Q48" s="4"/>
      <c r="R48" s="4" t="s">
        <v>202</v>
      </c>
      <c r="S48" s="4" t="s">
        <v>181</v>
      </c>
      <c r="T48" s="4"/>
      <c r="U48" s="4"/>
      <c r="V48" s="4"/>
      <c r="W48" s="4"/>
      <c r="X48" s="4"/>
      <c r="Y48" s="4"/>
      <c r="Z48" s="4" t="s">
        <v>217</v>
      </c>
      <c r="AA48" s="4"/>
      <c r="AB48" s="4"/>
      <c r="AC48" s="4"/>
      <c r="AD48" s="4" t="s">
        <v>206</v>
      </c>
      <c r="AE48" s="4"/>
      <c r="AF48" s="4"/>
      <c r="AG48" s="4"/>
      <c r="AH48" s="4"/>
      <c r="AI48" s="4"/>
      <c r="AJ48" s="4"/>
      <c r="AK48" s="4"/>
      <c r="AL48" s="4"/>
      <c r="AM48" s="4"/>
      <c r="AN48" s="4" t="s">
        <v>224</v>
      </c>
      <c r="AO48" s="4"/>
      <c r="AP48" s="4" t="s">
        <v>229</v>
      </c>
      <c r="AQ48" s="4"/>
      <c r="AR48" s="4"/>
      <c r="AS48" s="4"/>
      <c r="AT48" s="4"/>
      <c r="AU48" s="4"/>
      <c r="AV48" s="4"/>
      <c r="AW48" s="4"/>
      <c r="AX48" s="4"/>
      <c r="AY48" s="4"/>
      <c r="AZ48" s="4"/>
      <c r="BA48" s="4"/>
      <c r="BB48" s="4"/>
      <c r="BC48" s="4"/>
      <c r="BD48" s="4"/>
      <c r="BE48" s="4"/>
      <c r="BF48" s="4"/>
      <c r="BG48" s="4"/>
      <c r="BH48" s="4"/>
      <c r="BI48" s="4"/>
      <c r="BJ48" s="4"/>
      <c r="BK48" s="4"/>
      <c r="BL48" s="4" t="s">
        <v>129</v>
      </c>
      <c r="BM48" s="4"/>
      <c r="BN48" s="4"/>
      <c r="BO48" s="4"/>
      <c r="BP48" s="4"/>
      <c r="BQ48" s="4" t="s">
        <v>115</v>
      </c>
      <c r="BR48" s="4"/>
      <c r="BS48" s="4"/>
      <c r="BT48" s="4"/>
      <c r="BU48" s="4"/>
      <c r="BV48" s="4"/>
      <c r="BW48" s="4"/>
      <c r="BX48" s="4"/>
      <c r="BY48" s="4"/>
      <c r="BZ48" s="4"/>
      <c r="CA48" s="4"/>
      <c r="CB48" s="4"/>
      <c r="CC48" s="4"/>
      <c r="CD48" s="4" t="s">
        <v>256</v>
      </c>
      <c r="CE48" s="4"/>
      <c r="CF48" s="4"/>
      <c r="CG48" s="4"/>
      <c r="CH48" s="4"/>
      <c r="CI48" s="4" t="s">
        <v>257</v>
      </c>
      <c r="CJ48" s="4"/>
      <c r="CK48" s="4"/>
      <c r="CL48" s="4"/>
      <c r="CM48" s="4"/>
      <c r="CN48" s="4"/>
      <c r="CO48" s="4"/>
      <c r="CP48" s="4"/>
      <c r="CQ48" s="4"/>
      <c r="CR48" s="4" t="s">
        <v>259</v>
      </c>
      <c r="CS48" s="4" t="s">
        <v>260</v>
      </c>
      <c r="CT48" s="4" t="s">
        <v>261</v>
      </c>
      <c r="CU48" s="4"/>
      <c r="CV48" s="4"/>
      <c r="CW48" s="4"/>
      <c r="CX48" s="4" t="s">
        <v>263</v>
      </c>
    </row>
    <row r="49" spans="1:111" ht="19" thickBot="1" x14ac:dyDescent="0.4">
      <c r="A49" s="2" t="s">
        <v>73</v>
      </c>
    </row>
    <row r="50" spans="1:111" ht="15" thickBot="1" x14ac:dyDescent="0.4">
      <c r="A50" s="5" t="s">
        <v>40</v>
      </c>
      <c r="B50" s="4">
        <v>2</v>
      </c>
      <c r="C50" s="4">
        <v>1</v>
      </c>
      <c r="D50" s="4">
        <v>2</v>
      </c>
      <c r="E50" s="4">
        <v>2</v>
      </c>
      <c r="F50" s="4">
        <v>1</v>
      </c>
      <c r="G50" s="4">
        <v>2</v>
      </c>
      <c r="H50" s="4">
        <v>1</v>
      </c>
      <c r="I50" s="4">
        <v>1</v>
      </c>
      <c r="J50" s="4">
        <v>2</v>
      </c>
      <c r="K50" s="4">
        <v>1</v>
      </c>
      <c r="L50" s="4">
        <v>2</v>
      </c>
      <c r="M50" s="4">
        <v>1</v>
      </c>
      <c r="N50" s="4">
        <v>1</v>
      </c>
      <c r="O50" s="4">
        <v>2</v>
      </c>
      <c r="P50" s="4">
        <v>3</v>
      </c>
      <c r="Q50" s="4">
        <v>1</v>
      </c>
      <c r="R50" s="4">
        <v>2</v>
      </c>
      <c r="S50" s="4">
        <v>3</v>
      </c>
      <c r="T50" s="4">
        <v>2</v>
      </c>
      <c r="U50" s="4">
        <v>1</v>
      </c>
      <c r="V50" s="4">
        <v>1</v>
      </c>
      <c r="W50" s="4">
        <v>3</v>
      </c>
      <c r="X50" s="4">
        <v>1</v>
      </c>
      <c r="Y50" s="4">
        <v>2</v>
      </c>
      <c r="Z50" s="4">
        <v>2</v>
      </c>
      <c r="AA50" s="4">
        <v>3</v>
      </c>
      <c r="AB50" s="4">
        <v>1</v>
      </c>
      <c r="AC50" s="4">
        <v>1</v>
      </c>
      <c r="AD50" s="4">
        <v>1</v>
      </c>
      <c r="AE50" s="4">
        <v>1</v>
      </c>
      <c r="AF50" s="4">
        <v>2</v>
      </c>
      <c r="AG50" s="4">
        <v>1</v>
      </c>
      <c r="AH50" s="4">
        <v>1</v>
      </c>
      <c r="AI50" s="4"/>
      <c r="AJ50" s="4">
        <v>1</v>
      </c>
      <c r="AK50" s="4" t="s">
        <v>232</v>
      </c>
      <c r="AL50" s="4">
        <v>1</v>
      </c>
      <c r="AM50" s="4">
        <v>1</v>
      </c>
      <c r="AN50" s="4">
        <v>2</v>
      </c>
      <c r="AO50" s="4">
        <v>2</v>
      </c>
      <c r="AP50" s="4">
        <v>2</v>
      </c>
      <c r="AQ50" s="4">
        <v>2</v>
      </c>
      <c r="AR50" s="4">
        <v>2</v>
      </c>
      <c r="AS50" s="4">
        <v>2</v>
      </c>
      <c r="AT50" s="4">
        <v>3</v>
      </c>
      <c r="AU50" s="4">
        <v>2</v>
      </c>
      <c r="AV50" s="4">
        <v>1</v>
      </c>
      <c r="AW50" s="4">
        <v>1</v>
      </c>
      <c r="AX50" s="4">
        <v>2</v>
      </c>
      <c r="AY50" s="4">
        <v>1</v>
      </c>
      <c r="AZ50" s="4">
        <v>1</v>
      </c>
      <c r="BA50" s="4">
        <v>1</v>
      </c>
      <c r="BB50" s="4">
        <v>2</v>
      </c>
      <c r="BC50" s="4">
        <v>3</v>
      </c>
      <c r="BD50" s="4">
        <v>1</v>
      </c>
      <c r="BE50" s="4">
        <v>3</v>
      </c>
      <c r="BF50" s="4">
        <v>1</v>
      </c>
      <c r="BG50" s="4">
        <v>2</v>
      </c>
      <c r="BH50" s="4">
        <v>1</v>
      </c>
      <c r="BI50" s="4">
        <v>2</v>
      </c>
      <c r="BJ50" s="4">
        <v>1</v>
      </c>
      <c r="BK50" s="4">
        <v>1</v>
      </c>
      <c r="BL50" s="4">
        <v>3</v>
      </c>
      <c r="BM50" s="4">
        <v>2</v>
      </c>
      <c r="BN50" s="4">
        <v>2</v>
      </c>
      <c r="BO50" s="4">
        <v>2</v>
      </c>
      <c r="BP50" s="4">
        <v>2</v>
      </c>
      <c r="BQ50" s="4">
        <v>2</v>
      </c>
      <c r="BR50" s="4">
        <v>1</v>
      </c>
      <c r="BS50" s="4">
        <v>1</v>
      </c>
      <c r="BT50" s="4">
        <v>3</v>
      </c>
      <c r="BU50" s="4">
        <v>2</v>
      </c>
      <c r="BV50" s="4">
        <v>1</v>
      </c>
      <c r="BW50" s="4">
        <v>1</v>
      </c>
      <c r="BX50" s="4">
        <v>1</v>
      </c>
      <c r="BY50" s="4">
        <v>1</v>
      </c>
      <c r="BZ50" s="4">
        <v>1</v>
      </c>
      <c r="CA50" s="4">
        <v>1</v>
      </c>
      <c r="CB50" s="4">
        <v>3</v>
      </c>
      <c r="CC50" s="4">
        <v>1</v>
      </c>
      <c r="CD50" s="4">
        <v>2</v>
      </c>
      <c r="CE50" s="4">
        <v>1</v>
      </c>
      <c r="CF50" s="4">
        <v>3</v>
      </c>
      <c r="CG50" s="4">
        <v>2</v>
      </c>
      <c r="CH50" s="4">
        <v>2</v>
      </c>
      <c r="CI50" s="4">
        <v>1</v>
      </c>
      <c r="CJ50" s="4">
        <v>2</v>
      </c>
      <c r="CK50" s="4">
        <v>2</v>
      </c>
      <c r="CL50" s="4">
        <v>2</v>
      </c>
      <c r="CM50" s="4">
        <v>2</v>
      </c>
      <c r="CN50" s="4">
        <v>3</v>
      </c>
      <c r="CO50" s="4">
        <v>1</v>
      </c>
      <c r="CP50" s="4">
        <v>2</v>
      </c>
      <c r="CQ50" s="4">
        <v>2</v>
      </c>
      <c r="CR50" s="4">
        <v>3</v>
      </c>
      <c r="CS50" s="4">
        <v>4</v>
      </c>
      <c r="CT50" s="4">
        <v>3</v>
      </c>
      <c r="CU50" s="4">
        <v>2</v>
      </c>
      <c r="CV50" s="4">
        <v>1</v>
      </c>
      <c r="CW50" s="4">
        <v>1</v>
      </c>
      <c r="CX50" s="4">
        <v>2</v>
      </c>
      <c r="CY50" s="14">
        <f>AVERAGE(B50:CX50)</f>
        <v>1.7171717171717171</v>
      </c>
      <c r="CZ50">
        <f>COUNTIF(B50:CX50, 1)</f>
        <v>44</v>
      </c>
      <c r="DA50">
        <f>COUNTIF(B50:CX50, 2)</f>
        <v>40</v>
      </c>
      <c r="DB50">
        <f>COUNTIF(B50:CX50,3)</f>
        <v>14</v>
      </c>
      <c r="DC50">
        <f>COUNTIF(B50:CX50, 4)</f>
        <v>1</v>
      </c>
      <c r="DD50">
        <f>COUNTIF(B50:CX50, "N")</f>
        <v>1</v>
      </c>
      <c r="DF50" s="20">
        <f t="shared" ref="DF50:DF54" si="42">(CZ50+DA50)/SUM(CZ50:DD50)</f>
        <v>0.84</v>
      </c>
      <c r="DG50" s="20">
        <f t="shared" ref="DG50:DG54" si="43">(DB50+DC50)/SUM(CZ50:DD50)</f>
        <v>0.15</v>
      </c>
    </row>
    <row r="51" spans="1:111" ht="15" thickBot="1" x14ac:dyDescent="0.4">
      <c r="A51" s="1" t="s">
        <v>41</v>
      </c>
      <c r="B51" s="4">
        <v>2</v>
      </c>
      <c r="C51" s="4">
        <v>2</v>
      </c>
      <c r="D51" s="4">
        <v>3</v>
      </c>
      <c r="E51" s="4">
        <v>2</v>
      </c>
      <c r="F51" s="4">
        <v>1</v>
      </c>
      <c r="G51" s="4">
        <v>3</v>
      </c>
      <c r="H51" s="4">
        <v>1</v>
      </c>
      <c r="I51" s="4">
        <v>2</v>
      </c>
      <c r="J51" s="4">
        <v>2</v>
      </c>
      <c r="K51" s="4">
        <v>1</v>
      </c>
      <c r="L51" s="4">
        <v>2</v>
      </c>
      <c r="M51" s="4">
        <v>1</v>
      </c>
      <c r="N51" s="4" t="s">
        <v>232</v>
      </c>
      <c r="O51" s="4">
        <v>2</v>
      </c>
      <c r="P51" s="4">
        <v>2</v>
      </c>
      <c r="Q51" s="4">
        <v>1</v>
      </c>
      <c r="R51" s="4">
        <v>3</v>
      </c>
      <c r="S51" s="4">
        <v>3</v>
      </c>
      <c r="T51" s="4">
        <v>2</v>
      </c>
      <c r="U51" s="4">
        <v>1</v>
      </c>
      <c r="V51" s="4">
        <v>1</v>
      </c>
      <c r="W51" s="4">
        <v>1</v>
      </c>
      <c r="X51" s="4" t="s">
        <v>232</v>
      </c>
      <c r="Y51" s="4" t="s">
        <v>232</v>
      </c>
      <c r="Z51" s="4">
        <v>3</v>
      </c>
      <c r="AA51" s="4">
        <v>2</v>
      </c>
      <c r="AB51" s="4">
        <v>1</v>
      </c>
      <c r="AC51" s="4">
        <v>1</v>
      </c>
      <c r="AD51" s="4">
        <v>4</v>
      </c>
      <c r="AE51" s="4">
        <v>1</v>
      </c>
      <c r="AF51" s="4">
        <v>2</v>
      </c>
      <c r="AG51" s="4">
        <v>2</v>
      </c>
      <c r="AH51" s="4">
        <v>1</v>
      </c>
      <c r="AI51" s="4"/>
      <c r="AJ51" s="4">
        <v>3</v>
      </c>
      <c r="AK51" s="4">
        <v>3</v>
      </c>
      <c r="AL51" s="4">
        <v>1</v>
      </c>
      <c r="AM51" s="4">
        <v>1</v>
      </c>
      <c r="AN51" s="4">
        <v>2</v>
      </c>
      <c r="AO51" s="4">
        <v>1</v>
      </c>
      <c r="AP51" s="4" t="s">
        <v>232</v>
      </c>
      <c r="AQ51" s="4">
        <v>2</v>
      </c>
      <c r="AR51" s="4">
        <v>2</v>
      </c>
      <c r="AS51" s="4">
        <v>2</v>
      </c>
      <c r="AT51" s="4">
        <v>2</v>
      </c>
      <c r="AU51" s="4">
        <v>2</v>
      </c>
      <c r="AV51" s="4">
        <v>1</v>
      </c>
      <c r="AW51" s="4">
        <v>2</v>
      </c>
      <c r="AX51" s="4">
        <v>2</v>
      </c>
      <c r="AY51" s="4">
        <v>2</v>
      </c>
      <c r="AZ51" s="4">
        <v>1</v>
      </c>
      <c r="BA51" s="4">
        <v>1</v>
      </c>
      <c r="BB51" s="4">
        <v>2</v>
      </c>
      <c r="BC51" s="4">
        <v>3</v>
      </c>
      <c r="BD51" s="4">
        <v>2</v>
      </c>
      <c r="BE51" s="4">
        <v>3</v>
      </c>
      <c r="BF51" s="4">
        <v>1</v>
      </c>
      <c r="BG51" s="4">
        <v>2</v>
      </c>
      <c r="BH51" s="4"/>
      <c r="BI51" s="4">
        <v>2</v>
      </c>
      <c r="BJ51" s="4">
        <v>2</v>
      </c>
      <c r="BK51" s="4">
        <v>1</v>
      </c>
      <c r="BL51" s="4">
        <v>3</v>
      </c>
      <c r="BM51" s="4">
        <v>1</v>
      </c>
      <c r="BN51" s="4">
        <v>3</v>
      </c>
      <c r="BO51" s="4">
        <v>2</v>
      </c>
      <c r="BP51" s="4">
        <v>3</v>
      </c>
      <c r="BQ51" s="4">
        <v>2</v>
      </c>
      <c r="BR51" s="4">
        <v>1</v>
      </c>
      <c r="BS51" s="4">
        <v>1</v>
      </c>
      <c r="BT51" s="4">
        <v>3</v>
      </c>
      <c r="BU51" s="4">
        <v>2</v>
      </c>
      <c r="BV51" s="4">
        <v>3</v>
      </c>
      <c r="BW51" s="4">
        <v>3</v>
      </c>
      <c r="BX51" s="4">
        <v>2</v>
      </c>
      <c r="BY51" s="4">
        <v>1</v>
      </c>
      <c r="BZ51" s="4">
        <v>1</v>
      </c>
      <c r="CA51" s="4">
        <v>2</v>
      </c>
      <c r="CB51" s="4">
        <v>3</v>
      </c>
      <c r="CC51" s="4">
        <v>1</v>
      </c>
      <c r="CD51" s="4">
        <v>3</v>
      </c>
      <c r="CE51" s="4">
        <v>2</v>
      </c>
      <c r="CF51" s="4" t="s">
        <v>232</v>
      </c>
      <c r="CG51" s="4">
        <v>2</v>
      </c>
      <c r="CH51" s="4">
        <v>2</v>
      </c>
      <c r="CI51" s="4">
        <v>2</v>
      </c>
      <c r="CJ51" s="4" t="s">
        <v>232</v>
      </c>
      <c r="CK51" s="4">
        <v>1</v>
      </c>
      <c r="CL51" s="4">
        <v>2</v>
      </c>
      <c r="CM51" s="4">
        <v>2</v>
      </c>
      <c r="CN51" s="4">
        <v>3</v>
      </c>
      <c r="CO51" s="4">
        <v>1</v>
      </c>
      <c r="CP51" s="4">
        <v>2</v>
      </c>
      <c r="CQ51" s="4" t="s">
        <v>232</v>
      </c>
      <c r="CR51" s="4">
        <v>3</v>
      </c>
      <c r="CS51" s="4">
        <v>3</v>
      </c>
      <c r="CT51" s="4">
        <v>3</v>
      </c>
      <c r="CU51" s="4">
        <v>2</v>
      </c>
      <c r="CV51" s="4">
        <v>2</v>
      </c>
      <c r="CW51" s="4">
        <v>1</v>
      </c>
      <c r="CX51" s="4">
        <v>2</v>
      </c>
      <c r="CY51" s="14">
        <f>AVERAGE(B51:CX51)</f>
        <v>1.9347826086956521</v>
      </c>
      <c r="CZ51">
        <f>COUNTIF(B51:CX51, 1)</f>
        <v>29</v>
      </c>
      <c r="DA51">
        <f>COUNTIF(B51:CX51, 2)</f>
        <v>41</v>
      </c>
      <c r="DB51">
        <f>COUNTIF(B51:CX51,3)</f>
        <v>21</v>
      </c>
      <c r="DC51">
        <f>COUNTIF(B51:CX51, 4)</f>
        <v>1</v>
      </c>
      <c r="DD51">
        <f>COUNTIF(B51:CX51, "N")</f>
        <v>7</v>
      </c>
      <c r="DF51" s="20">
        <f t="shared" si="42"/>
        <v>0.70707070707070707</v>
      </c>
      <c r="DG51" s="20">
        <f t="shared" si="43"/>
        <v>0.22222222222222221</v>
      </c>
    </row>
    <row r="52" spans="1:111" ht="15" thickBot="1" x14ac:dyDescent="0.4">
      <c r="A52" s="1" t="s">
        <v>42</v>
      </c>
      <c r="B52" s="4">
        <v>2</v>
      </c>
      <c r="C52" s="4">
        <v>1</v>
      </c>
      <c r="D52" s="4">
        <v>2</v>
      </c>
      <c r="E52" s="4">
        <v>2</v>
      </c>
      <c r="F52" s="4">
        <v>1</v>
      </c>
      <c r="G52" s="4">
        <v>1</v>
      </c>
      <c r="H52" s="4">
        <v>1</v>
      </c>
      <c r="I52" s="4">
        <v>1</v>
      </c>
      <c r="J52" s="4">
        <v>2</v>
      </c>
      <c r="K52" s="4">
        <v>1</v>
      </c>
      <c r="L52" s="4">
        <v>2</v>
      </c>
      <c r="M52" s="4">
        <v>1</v>
      </c>
      <c r="N52" s="4">
        <v>2</v>
      </c>
      <c r="O52" s="4">
        <v>3</v>
      </c>
      <c r="P52" s="4">
        <v>3</v>
      </c>
      <c r="Q52" s="4">
        <v>1</v>
      </c>
      <c r="R52" s="4" t="s">
        <v>232</v>
      </c>
      <c r="S52" s="4">
        <v>3</v>
      </c>
      <c r="T52" s="4">
        <v>2</v>
      </c>
      <c r="U52" s="4">
        <v>1</v>
      </c>
      <c r="V52" s="4">
        <v>1</v>
      </c>
      <c r="W52" s="4">
        <v>2</v>
      </c>
      <c r="X52" s="4">
        <v>1</v>
      </c>
      <c r="Y52" s="4">
        <v>2</v>
      </c>
      <c r="Z52" s="4">
        <v>2</v>
      </c>
      <c r="AA52" s="4">
        <v>2</v>
      </c>
      <c r="AB52" s="4">
        <v>2</v>
      </c>
      <c r="AC52" s="4">
        <v>1</v>
      </c>
      <c r="AD52" s="4">
        <v>2</v>
      </c>
      <c r="AE52" s="4">
        <v>1</v>
      </c>
      <c r="AF52" s="4">
        <v>2</v>
      </c>
      <c r="AG52" s="4">
        <v>1</v>
      </c>
      <c r="AH52" s="4">
        <v>1</v>
      </c>
      <c r="AI52" s="4"/>
      <c r="AJ52" s="4">
        <v>1.1000000000000001</v>
      </c>
      <c r="AK52" s="4">
        <v>3</v>
      </c>
      <c r="AL52" s="4">
        <v>1</v>
      </c>
      <c r="AM52" s="4">
        <v>1</v>
      </c>
      <c r="AN52" s="4">
        <v>2</v>
      </c>
      <c r="AO52" s="4">
        <v>1</v>
      </c>
      <c r="AP52" s="4">
        <v>2</v>
      </c>
      <c r="AQ52" s="4">
        <v>2</v>
      </c>
      <c r="AR52" s="4">
        <v>2</v>
      </c>
      <c r="AS52" s="4">
        <v>2</v>
      </c>
      <c r="AT52" s="4" t="s">
        <v>232</v>
      </c>
      <c r="AU52" s="4">
        <v>2</v>
      </c>
      <c r="AV52" s="4">
        <v>1</v>
      </c>
      <c r="AW52" s="4">
        <v>2</v>
      </c>
      <c r="AX52" s="4">
        <v>2</v>
      </c>
      <c r="AY52" s="4">
        <v>1</v>
      </c>
      <c r="AZ52" s="4">
        <v>1</v>
      </c>
      <c r="BA52" s="4">
        <v>1</v>
      </c>
      <c r="BB52" s="4">
        <v>2</v>
      </c>
      <c r="BC52" s="4">
        <v>3</v>
      </c>
      <c r="BD52" s="4">
        <v>1</v>
      </c>
      <c r="BE52" s="4">
        <v>3</v>
      </c>
      <c r="BF52" s="4">
        <v>1</v>
      </c>
      <c r="BG52" s="4">
        <v>2</v>
      </c>
      <c r="BH52" s="4">
        <v>1</v>
      </c>
      <c r="BI52" s="4">
        <v>2</v>
      </c>
      <c r="BJ52" s="4">
        <v>2</v>
      </c>
      <c r="BK52" s="4">
        <v>1</v>
      </c>
      <c r="BL52" s="4">
        <v>3</v>
      </c>
      <c r="BM52" s="4">
        <v>2</v>
      </c>
      <c r="BN52" s="4">
        <v>3</v>
      </c>
      <c r="BO52" s="4">
        <v>2</v>
      </c>
      <c r="BP52" s="4">
        <v>3</v>
      </c>
      <c r="BQ52" s="4">
        <v>2</v>
      </c>
      <c r="BR52" s="4">
        <v>1</v>
      </c>
      <c r="BS52" s="4">
        <v>1</v>
      </c>
      <c r="BT52" s="4">
        <v>3</v>
      </c>
      <c r="BU52" s="4">
        <v>1</v>
      </c>
      <c r="BV52" s="4">
        <v>1</v>
      </c>
      <c r="BW52" s="4">
        <v>1</v>
      </c>
      <c r="BX52" s="4">
        <v>1</v>
      </c>
      <c r="BY52" s="4">
        <v>1</v>
      </c>
      <c r="BZ52" s="4">
        <v>1</v>
      </c>
      <c r="CA52" s="4">
        <v>1</v>
      </c>
      <c r="CB52" s="4">
        <v>3</v>
      </c>
      <c r="CC52" s="4">
        <v>1</v>
      </c>
      <c r="CD52" s="4">
        <v>2</v>
      </c>
      <c r="CE52" s="4">
        <v>2</v>
      </c>
      <c r="CF52" s="4">
        <v>3</v>
      </c>
      <c r="CG52" s="4">
        <v>2</v>
      </c>
      <c r="CH52" s="4">
        <v>2</v>
      </c>
      <c r="CI52" s="4">
        <v>1</v>
      </c>
      <c r="CJ52" s="4">
        <v>1</v>
      </c>
      <c r="CK52" s="4">
        <v>2</v>
      </c>
      <c r="CL52" s="4">
        <v>2</v>
      </c>
      <c r="CM52" s="4">
        <v>2</v>
      </c>
      <c r="CN52" s="4">
        <v>3</v>
      </c>
      <c r="CO52" s="4">
        <v>1</v>
      </c>
      <c r="CP52" s="4">
        <v>2</v>
      </c>
      <c r="CQ52" s="4" t="s">
        <v>232</v>
      </c>
      <c r="CR52" s="4">
        <v>2</v>
      </c>
      <c r="CS52" s="4">
        <v>3</v>
      </c>
      <c r="CT52" s="4" t="s">
        <v>232</v>
      </c>
      <c r="CU52" s="4">
        <v>2</v>
      </c>
      <c r="CV52" s="4" t="s">
        <v>232</v>
      </c>
      <c r="CW52" s="4">
        <v>1</v>
      </c>
      <c r="CX52" s="4" t="s">
        <v>232</v>
      </c>
      <c r="CY52" s="14">
        <f>AVERAGE(B52:CX52)</f>
        <v>1.7138297872340424</v>
      </c>
      <c r="CZ52">
        <f>COUNTIF(B52:CX52, 1)</f>
        <v>40</v>
      </c>
      <c r="DA52">
        <f>COUNTIF(B52:CX52, 2)</f>
        <v>39</v>
      </c>
      <c r="DB52">
        <f>COUNTIF(B52:CX52,3)</f>
        <v>14</v>
      </c>
      <c r="DC52">
        <f>COUNTIF(B52:CX52, 4)</f>
        <v>0</v>
      </c>
      <c r="DD52">
        <f>COUNTIF(B52:CX52, "N")</f>
        <v>6</v>
      </c>
      <c r="DF52" s="20">
        <f t="shared" si="42"/>
        <v>0.79797979797979801</v>
      </c>
      <c r="DG52" s="20">
        <f t="shared" si="43"/>
        <v>0.14141414141414141</v>
      </c>
    </row>
    <row r="53" spans="1:111" ht="15" thickBot="1" x14ac:dyDescent="0.4">
      <c r="A53" s="1" t="s">
        <v>43</v>
      </c>
      <c r="B53" s="4">
        <v>2</v>
      </c>
      <c r="C53" s="4">
        <v>2</v>
      </c>
      <c r="D53" s="4">
        <v>4</v>
      </c>
      <c r="E53" s="4">
        <v>2</v>
      </c>
      <c r="F53" s="4">
        <v>1</v>
      </c>
      <c r="G53" s="4">
        <v>4</v>
      </c>
      <c r="H53" s="4">
        <v>2</v>
      </c>
      <c r="I53" s="4">
        <v>1</v>
      </c>
      <c r="J53" s="4">
        <v>2</v>
      </c>
      <c r="K53" s="4" t="s">
        <v>232</v>
      </c>
      <c r="L53" s="4">
        <v>2</v>
      </c>
      <c r="M53" s="4" t="s">
        <v>232</v>
      </c>
      <c r="N53" s="4">
        <v>2</v>
      </c>
      <c r="O53" s="4">
        <v>3</v>
      </c>
      <c r="P53" s="4">
        <v>2</v>
      </c>
      <c r="Q53" s="4">
        <v>1</v>
      </c>
      <c r="R53" s="4" t="s">
        <v>232</v>
      </c>
      <c r="S53" s="4">
        <v>4</v>
      </c>
      <c r="T53" s="4" t="s">
        <v>232</v>
      </c>
      <c r="U53" s="4" t="s">
        <v>232</v>
      </c>
      <c r="V53" s="4">
        <v>3</v>
      </c>
      <c r="W53" s="4">
        <v>2</v>
      </c>
      <c r="X53" s="4">
        <v>3</v>
      </c>
      <c r="Y53" s="4" t="s">
        <v>232</v>
      </c>
      <c r="Z53" s="4">
        <v>2</v>
      </c>
      <c r="AA53" s="4">
        <v>2</v>
      </c>
      <c r="AB53" s="4">
        <v>2</v>
      </c>
      <c r="AC53" s="4">
        <v>1</v>
      </c>
      <c r="AD53" s="4">
        <v>3</v>
      </c>
      <c r="AE53" s="4">
        <v>1</v>
      </c>
      <c r="AF53" s="4">
        <v>2</v>
      </c>
      <c r="AG53" s="4">
        <v>2</v>
      </c>
      <c r="AH53" s="4">
        <v>1</v>
      </c>
      <c r="AI53" s="4"/>
      <c r="AJ53" s="4" t="s">
        <v>232</v>
      </c>
      <c r="AK53" s="4" t="s">
        <v>232</v>
      </c>
      <c r="AL53" s="4" t="s">
        <v>232</v>
      </c>
      <c r="AM53" s="4">
        <v>1</v>
      </c>
      <c r="AN53" s="4">
        <v>4</v>
      </c>
      <c r="AO53" s="4">
        <v>1</v>
      </c>
      <c r="AP53" s="4">
        <v>2</v>
      </c>
      <c r="AQ53" s="4" t="s">
        <v>232</v>
      </c>
      <c r="AR53" s="4">
        <v>3</v>
      </c>
      <c r="AS53" s="4">
        <v>2</v>
      </c>
      <c r="AT53" s="4">
        <v>3</v>
      </c>
      <c r="AU53" s="4">
        <v>2</v>
      </c>
      <c r="AV53" s="4">
        <v>3</v>
      </c>
      <c r="AW53" s="4">
        <v>3</v>
      </c>
      <c r="AX53" s="4">
        <v>3</v>
      </c>
      <c r="AY53" s="4" t="s">
        <v>232</v>
      </c>
      <c r="AZ53" s="4">
        <v>1</v>
      </c>
      <c r="BA53" s="4">
        <v>1</v>
      </c>
      <c r="BB53" s="4">
        <v>3</v>
      </c>
      <c r="BC53" s="4">
        <v>3</v>
      </c>
      <c r="BD53" s="4">
        <v>1</v>
      </c>
      <c r="BE53" s="4" t="s">
        <v>232</v>
      </c>
      <c r="BF53" s="4">
        <v>1</v>
      </c>
      <c r="BG53" s="4">
        <v>3</v>
      </c>
      <c r="BH53" s="4">
        <v>1</v>
      </c>
      <c r="BI53" s="4">
        <v>2</v>
      </c>
      <c r="BJ53" s="4" t="s">
        <v>232</v>
      </c>
      <c r="BK53" s="4" t="s">
        <v>232</v>
      </c>
      <c r="BL53" s="4">
        <v>2</v>
      </c>
      <c r="BM53" s="4">
        <v>3</v>
      </c>
      <c r="BN53" s="4">
        <v>3</v>
      </c>
      <c r="BO53" s="4" t="s">
        <v>232</v>
      </c>
      <c r="BP53" s="4" t="s">
        <v>232</v>
      </c>
      <c r="BQ53" s="4">
        <v>2</v>
      </c>
      <c r="BR53" s="4">
        <v>2</v>
      </c>
      <c r="BS53" s="4">
        <v>1</v>
      </c>
      <c r="BT53" s="4">
        <v>3</v>
      </c>
      <c r="BU53" s="4">
        <v>3</v>
      </c>
      <c r="BV53" s="4">
        <v>4</v>
      </c>
      <c r="BW53" s="4">
        <v>4</v>
      </c>
      <c r="BX53" s="4">
        <v>2</v>
      </c>
      <c r="BY53" s="4">
        <v>1</v>
      </c>
      <c r="BZ53" s="4">
        <v>2</v>
      </c>
      <c r="CA53" s="4">
        <v>0</v>
      </c>
      <c r="CB53" s="4">
        <v>3</v>
      </c>
      <c r="CC53" s="4">
        <v>1</v>
      </c>
      <c r="CD53" s="4">
        <v>3</v>
      </c>
      <c r="CE53" s="4">
        <v>5</v>
      </c>
      <c r="CF53" s="4">
        <v>3</v>
      </c>
      <c r="CG53" s="4">
        <v>2</v>
      </c>
      <c r="CH53" s="4">
        <v>2</v>
      </c>
      <c r="CI53" s="4">
        <v>3</v>
      </c>
      <c r="CJ53" s="4" t="s">
        <v>232</v>
      </c>
      <c r="CK53" s="4">
        <v>2</v>
      </c>
      <c r="CL53" s="4">
        <v>3</v>
      </c>
      <c r="CM53" s="4">
        <v>3</v>
      </c>
      <c r="CN53" s="4">
        <v>3</v>
      </c>
      <c r="CO53" s="4">
        <v>1</v>
      </c>
      <c r="CP53" s="4">
        <v>3</v>
      </c>
      <c r="CQ53" s="4" t="s">
        <v>232</v>
      </c>
      <c r="CR53" s="4">
        <v>2</v>
      </c>
      <c r="CS53" s="4">
        <v>4</v>
      </c>
      <c r="CT53" s="4">
        <v>1</v>
      </c>
      <c r="CU53" s="4">
        <v>2</v>
      </c>
      <c r="CV53" s="4" t="s">
        <v>232</v>
      </c>
      <c r="CW53" s="4">
        <v>1</v>
      </c>
      <c r="CX53" s="4">
        <v>2</v>
      </c>
      <c r="CY53" s="14">
        <f>AVERAGE(B53:CX53)</f>
        <v>2.2469135802469138</v>
      </c>
      <c r="CZ53">
        <f>COUNTIF(B53:CX53, 1)</f>
        <v>19</v>
      </c>
      <c r="DA53">
        <f>COUNTIF(B53:CX53, 2)</f>
        <v>29</v>
      </c>
      <c r="DB53">
        <f>COUNTIF(B53:CX53,3)</f>
        <v>24</v>
      </c>
      <c r="DC53">
        <f>COUNTIF(B53:CX53, 4)</f>
        <v>7</v>
      </c>
      <c r="DD53">
        <f>COUNTIF(B53:CX53, "N")</f>
        <v>19</v>
      </c>
      <c r="DF53" s="20">
        <f t="shared" si="42"/>
        <v>0.48979591836734693</v>
      </c>
      <c r="DG53" s="20">
        <f t="shared" si="43"/>
        <v>0.31632653061224492</v>
      </c>
    </row>
    <row r="54" spans="1:111" ht="15" thickBot="1" x14ac:dyDescent="0.4">
      <c r="A54" s="1" t="s">
        <v>44</v>
      </c>
      <c r="B54" s="4">
        <v>3</v>
      </c>
      <c r="C54" s="4">
        <v>0</v>
      </c>
      <c r="D54" s="4">
        <v>4</v>
      </c>
      <c r="E54" s="4">
        <v>2</v>
      </c>
      <c r="F54" s="4">
        <v>3</v>
      </c>
      <c r="G54" s="4">
        <v>4</v>
      </c>
      <c r="H54" s="4">
        <v>2</v>
      </c>
      <c r="I54" s="4">
        <v>1</v>
      </c>
      <c r="J54" s="4" t="s">
        <v>232</v>
      </c>
      <c r="K54" s="4" t="s">
        <v>232</v>
      </c>
      <c r="L54" s="4">
        <v>3</v>
      </c>
      <c r="M54" s="4" t="s">
        <v>232</v>
      </c>
      <c r="N54" s="4">
        <v>4</v>
      </c>
      <c r="O54" s="4">
        <v>2</v>
      </c>
      <c r="P54" s="4">
        <v>3</v>
      </c>
      <c r="Q54" s="4">
        <v>1</v>
      </c>
      <c r="R54" s="4">
        <v>4</v>
      </c>
      <c r="S54" s="4">
        <v>4</v>
      </c>
      <c r="T54" s="4" t="s">
        <v>232</v>
      </c>
      <c r="U54" s="4" t="s">
        <v>232</v>
      </c>
      <c r="V54" s="4">
        <v>3</v>
      </c>
      <c r="W54" s="4">
        <v>2</v>
      </c>
      <c r="X54" s="4">
        <v>3</v>
      </c>
      <c r="Y54" s="4">
        <v>3</v>
      </c>
      <c r="Z54" s="4">
        <v>2</v>
      </c>
      <c r="AA54" s="4">
        <v>3</v>
      </c>
      <c r="AB54" s="4">
        <v>1</v>
      </c>
      <c r="AC54" s="4">
        <v>1</v>
      </c>
      <c r="AD54" s="4">
        <v>4</v>
      </c>
      <c r="AE54" s="4">
        <v>2</v>
      </c>
      <c r="AF54" s="4">
        <v>2</v>
      </c>
      <c r="AG54" s="4">
        <v>3</v>
      </c>
      <c r="AH54" s="4" t="s">
        <v>232</v>
      </c>
      <c r="AI54" s="4">
        <v>3</v>
      </c>
      <c r="AJ54" s="4" t="s">
        <v>232</v>
      </c>
      <c r="AK54" s="4" t="s">
        <v>232</v>
      </c>
      <c r="AL54" s="4">
        <v>2</v>
      </c>
      <c r="AM54" s="4">
        <v>1</v>
      </c>
      <c r="AN54" s="4">
        <v>4</v>
      </c>
      <c r="AO54" s="4">
        <v>2</v>
      </c>
      <c r="AP54" s="4">
        <v>4</v>
      </c>
      <c r="AQ54" s="4" t="s">
        <v>232</v>
      </c>
      <c r="AR54" s="4">
        <v>3</v>
      </c>
      <c r="AS54" s="4" t="s">
        <v>232</v>
      </c>
      <c r="AT54" s="4">
        <v>4</v>
      </c>
      <c r="AU54" s="4">
        <v>2</v>
      </c>
      <c r="AV54" s="4">
        <v>3</v>
      </c>
      <c r="AW54" s="4">
        <v>3</v>
      </c>
      <c r="AX54" s="4">
        <v>3</v>
      </c>
      <c r="AY54" s="4">
        <v>2</v>
      </c>
      <c r="AZ54" s="4">
        <v>2</v>
      </c>
      <c r="BA54" s="4">
        <v>1</v>
      </c>
      <c r="BB54" s="4">
        <v>3</v>
      </c>
      <c r="BC54" s="4">
        <v>3</v>
      </c>
      <c r="BD54" s="4">
        <v>2</v>
      </c>
      <c r="BE54" s="4" t="s">
        <v>232</v>
      </c>
      <c r="BF54" s="4" t="s">
        <v>232</v>
      </c>
      <c r="BG54" s="4">
        <v>3</v>
      </c>
      <c r="BH54" s="4" t="s">
        <v>232</v>
      </c>
      <c r="BI54" s="4">
        <v>3</v>
      </c>
      <c r="BJ54" s="4" t="s">
        <v>232</v>
      </c>
      <c r="BK54" s="4" t="s">
        <v>232</v>
      </c>
      <c r="BL54" s="4">
        <v>3</v>
      </c>
      <c r="BM54" s="4" t="s">
        <v>232</v>
      </c>
      <c r="BN54" s="4">
        <v>3</v>
      </c>
      <c r="BO54" s="4" t="s">
        <v>232</v>
      </c>
      <c r="BP54" s="4">
        <v>3</v>
      </c>
      <c r="BQ54" s="4">
        <v>3</v>
      </c>
      <c r="BR54" s="4">
        <v>2</v>
      </c>
      <c r="BS54" s="4">
        <v>1</v>
      </c>
      <c r="BT54" s="4">
        <v>3</v>
      </c>
      <c r="BU54" s="4">
        <v>2</v>
      </c>
      <c r="BV54" s="4">
        <v>4</v>
      </c>
      <c r="BW54" s="4">
        <v>4</v>
      </c>
      <c r="BX54" s="4">
        <v>2</v>
      </c>
      <c r="BY54" s="4">
        <v>1</v>
      </c>
      <c r="BZ54" s="4">
        <v>1</v>
      </c>
      <c r="CA54" s="4">
        <v>0</v>
      </c>
      <c r="CB54" s="4">
        <v>3</v>
      </c>
      <c r="CC54" s="4">
        <v>1</v>
      </c>
      <c r="CD54" s="4">
        <v>2</v>
      </c>
      <c r="CE54" s="4">
        <v>5</v>
      </c>
      <c r="CF54" s="4">
        <v>3</v>
      </c>
      <c r="CG54" s="4">
        <v>2</v>
      </c>
      <c r="CH54" s="4">
        <v>1</v>
      </c>
      <c r="CI54" s="4">
        <v>4</v>
      </c>
      <c r="CJ54" s="4">
        <v>3</v>
      </c>
      <c r="CK54" s="4">
        <v>3</v>
      </c>
      <c r="CL54" s="4">
        <v>3</v>
      </c>
      <c r="CM54" s="4">
        <v>3</v>
      </c>
      <c r="CN54" s="4">
        <v>3</v>
      </c>
      <c r="CO54" s="4" t="s">
        <v>232</v>
      </c>
      <c r="CP54" s="4">
        <v>3</v>
      </c>
      <c r="CQ54" s="4" t="s">
        <v>232</v>
      </c>
      <c r="CR54" s="4">
        <v>3</v>
      </c>
      <c r="CS54" s="4">
        <v>4</v>
      </c>
      <c r="CT54" s="4">
        <v>3</v>
      </c>
      <c r="CU54" s="4">
        <v>2</v>
      </c>
      <c r="CV54" s="4">
        <v>4</v>
      </c>
      <c r="CW54" s="4">
        <v>2</v>
      </c>
      <c r="CX54" s="4" t="s">
        <v>232</v>
      </c>
      <c r="CY54" s="14">
        <f>AVERAGE(B54:CX54)</f>
        <v>2.6049382716049383</v>
      </c>
      <c r="CZ54">
        <f>COUNTIF(B54:CX54, 1)</f>
        <v>11</v>
      </c>
      <c r="DA54">
        <f>COUNTIF(B54:CX54, 2)</f>
        <v>20</v>
      </c>
      <c r="DB54">
        <f>COUNTIF(B54:CX54,3)</f>
        <v>33</v>
      </c>
      <c r="DC54">
        <f>COUNTIF(B54:CX54, 4)</f>
        <v>14</v>
      </c>
      <c r="DD54">
        <f>COUNTIF(B54:CX54, "N")</f>
        <v>20</v>
      </c>
      <c r="DF54" s="20">
        <f t="shared" si="42"/>
        <v>0.31632653061224492</v>
      </c>
      <c r="DG54" s="20">
        <f t="shared" si="43"/>
        <v>0.47959183673469385</v>
      </c>
    </row>
    <row r="55" spans="1:111" ht="16" thickBot="1" x14ac:dyDescent="0.4">
      <c r="A55" s="6" t="s">
        <v>45</v>
      </c>
      <c r="B55" s="4"/>
      <c r="C55" s="4"/>
      <c r="D55" s="4"/>
      <c r="E55" s="4"/>
      <c r="F55" s="4"/>
      <c r="G55" s="4"/>
      <c r="H55" s="4"/>
      <c r="I55" s="4"/>
      <c r="J55" s="4"/>
      <c r="K55" s="4"/>
      <c r="L55" s="4"/>
      <c r="M55" s="4"/>
      <c r="N55" s="4" t="s">
        <v>173</v>
      </c>
      <c r="O55" s="4"/>
      <c r="P55" s="4"/>
      <c r="Q55" s="4">
        <v>1</v>
      </c>
      <c r="R55" s="4" t="s">
        <v>203</v>
      </c>
      <c r="S55" s="4"/>
      <c r="T55" s="4"/>
      <c r="U55" s="4"/>
      <c r="V55" s="4"/>
      <c r="W55" s="4"/>
      <c r="X55" s="4"/>
      <c r="Y55" s="4"/>
      <c r="Z55" s="4"/>
      <c r="AA55" s="4" t="s">
        <v>215</v>
      </c>
      <c r="AB55" s="4"/>
      <c r="AC55" s="4"/>
      <c r="AD55" s="4" t="s">
        <v>207</v>
      </c>
      <c r="AE55" s="4"/>
      <c r="AF55" s="4">
        <v>2</v>
      </c>
      <c r="AG55" s="4">
        <v>3</v>
      </c>
      <c r="AH55" s="4"/>
      <c r="AI55" s="4" t="s">
        <v>193</v>
      </c>
      <c r="AJ55" s="4" t="s">
        <v>232</v>
      </c>
      <c r="AK55" s="4" t="s">
        <v>232</v>
      </c>
      <c r="AL55" s="4"/>
      <c r="AM55" s="4">
        <v>1</v>
      </c>
      <c r="AN55" s="4"/>
      <c r="AO55" s="4"/>
      <c r="AP55" s="4"/>
      <c r="AQ55" s="4"/>
      <c r="AR55" s="4"/>
      <c r="AS55" s="4"/>
      <c r="AT55" s="4"/>
      <c r="AU55" s="4"/>
      <c r="AV55" s="4"/>
      <c r="AW55" s="4"/>
      <c r="AX55" s="4"/>
      <c r="AY55" s="4"/>
      <c r="AZ55" s="4"/>
      <c r="BA55" s="4"/>
      <c r="BB55" s="4"/>
      <c r="BC55" s="4" t="s">
        <v>136</v>
      </c>
      <c r="BD55" s="4"/>
      <c r="BE55" s="4"/>
      <c r="BF55" s="4"/>
      <c r="BG55" s="4"/>
      <c r="BH55" s="4"/>
      <c r="BI55" s="4"/>
      <c r="BJ55" s="4"/>
      <c r="BK55" s="4"/>
      <c r="BL55" s="4" t="s">
        <v>130</v>
      </c>
      <c r="BM55" s="4"/>
      <c r="BN55" s="4"/>
      <c r="BO55" s="4"/>
      <c r="BP55" s="4"/>
      <c r="BQ55" s="4"/>
      <c r="BR55" s="4"/>
      <c r="BS55" s="4"/>
      <c r="BT55" s="4"/>
      <c r="BU55" s="4"/>
      <c r="BV55" s="4"/>
      <c r="BW55" s="4"/>
      <c r="BX55" s="4"/>
      <c r="BY55" s="4"/>
      <c r="BZ55" s="4"/>
      <c r="CA55" s="4"/>
      <c r="CB55" s="4"/>
      <c r="CC55" s="4"/>
      <c r="CD55" s="4" t="s">
        <v>264</v>
      </c>
      <c r="CE55" s="4"/>
      <c r="CF55" s="4"/>
      <c r="CG55" s="4"/>
      <c r="CH55" s="4"/>
      <c r="CI55" s="4" t="s">
        <v>265</v>
      </c>
      <c r="CJ55" s="4"/>
      <c r="CK55" s="4"/>
      <c r="CL55" s="4"/>
      <c r="CM55" s="4"/>
      <c r="CN55" s="4" t="s">
        <v>266</v>
      </c>
      <c r="CO55" s="4"/>
      <c r="CP55" s="4"/>
      <c r="CQ55" s="4"/>
      <c r="CR55" s="4" t="s">
        <v>267</v>
      </c>
      <c r="CS55" s="4"/>
      <c r="CT55" s="4" t="s">
        <v>268</v>
      </c>
      <c r="CU55" s="4"/>
      <c r="CV55" s="4" t="s">
        <v>270</v>
      </c>
      <c r="CW55" s="4"/>
      <c r="CX55" s="4"/>
    </row>
    <row r="56" spans="1:111" ht="19" thickBot="1" x14ac:dyDescent="0.4">
      <c r="A56" s="2" t="s">
        <v>74</v>
      </c>
    </row>
    <row r="57" spans="1:111" ht="15" thickBot="1" x14ac:dyDescent="0.4">
      <c r="A57" s="5" t="s">
        <v>46</v>
      </c>
      <c r="B57" s="4">
        <v>1</v>
      </c>
      <c r="C57" s="4">
        <v>1</v>
      </c>
      <c r="D57" s="4">
        <v>1</v>
      </c>
      <c r="E57" s="4">
        <v>2</v>
      </c>
      <c r="F57" s="4">
        <v>1</v>
      </c>
      <c r="G57" s="4" t="s">
        <v>232</v>
      </c>
      <c r="H57" s="4">
        <v>1</v>
      </c>
      <c r="I57" s="4">
        <v>1</v>
      </c>
      <c r="J57" s="4">
        <v>1</v>
      </c>
      <c r="K57" s="4">
        <v>1</v>
      </c>
      <c r="L57" s="4">
        <v>1</v>
      </c>
      <c r="M57" s="4">
        <v>1</v>
      </c>
      <c r="N57" s="4">
        <v>1</v>
      </c>
      <c r="O57" s="4">
        <v>2</v>
      </c>
      <c r="P57" s="4" t="s">
        <v>232</v>
      </c>
      <c r="Q57" s="4">
        <v>1</v>
      </c>
      <c r="R57" s="4">
        <v>1</v>
      </c>
      <c r="S57" s="4">
        <v>1</v>
      </c>
      <c r="T57" s="4" t="s">
        <v>232</v>
      </c>
      <c r="U57" s="4" t="s">
        <v>232</v>
      </c>
      <c r="V57" s="4">
        <v>1</v>
      </c>
      <c r="W57" s="4">
        <v>1</v>
      </c>
      <c r="X57" s="4" t="s">
        <v>232</v>
      </c>
      <c r="Y57" s="4">
        <v>1</v>
      </c>
      <c r="Z57" s="4">
        <v>1</v>
      </c>
      <c r="AA57" s="4">
        <v>2</v>
      </c>
      <c r="AB57" s="4">
        <v>1</v>
      </c>
      <c r="AC57" s="4">
        <v>1</v>
      </c>
      <c r="AD57" s="4">
        <v>1</v>
      </c>
      <c r="AE57" s="4">
        <v>1</v>
      </c>
      <c r="AF57" s="4">
        <v>1</v>
      </c>
      <c r="AG57" s="4">
        <v>1</v>
      </c>
      <c r="AH57" s="4">
        <v>1</v>
      </c>
      <c r="AI57" s="4">
        <v>1</v>
      </c>
      <c r="AJ57" s="4">
        <v>2</v>
      </c>
      <c r="AK57" s="4">
        <v>2</v>
      </c>
      <c r="AL57" s="4">
        <v>1</v>
      </c>
      <c r="AM57" s="4">
        <v>1</v>
      </c>
      <c r="AN57" s="4">
        <v>1</v>
      </c>
      <c r="AO57" s="4">
        <v>1</v>
      </c>
      <c r="AP57" s="4">
        <v>2</v>
      </c>
      <c r="AQ57" s="4">
        <v>1</v>
      </c>
      <c r="AR57" s="4">
        <v>2</v>
      </c>
      <c r="AS57" s="4">
        <v>2</v>
      </c>
      <c r="AT57" s="4">
        <v>1</v>
      </c>
      <c r="AU57" s="4" t="s">
        <v>232</v>
      </c>
      <c r="AV57" s="4">
        <v>2</v>
      </c>
      <c r="AW57" s="4">
        <v>1</v>
      </c>
      <c r="AX57" s="4">
        <v>2</v>
      </c>
      <c r="AY57" s="4">
        <v>1</v>
      </c>
      <c r="AZ57" s="4" t="s">
        <v>232</v>
      </c>
      <c r="BA57" s="4" t="s">
        <v>232</v>
      </c>
      <c r="BB57" s="4">
        <v>1</v>
      </c>
      <c r="BC57" s="4">
        <v>1</v>
      </c>
      <c r="BD57" s="4"/>
      <c r="BE57" s="4" t="s">
        <v>232</v>
      </c>
      <c r="BF57" s="4">
        <v>1</v>
      </c>
      <c r="BG57" s="4">
        <v>1</v>
      </c>
      <c r="BH57" s="4">
        <v>1</v>
      </c>
      <c r="BI57" s="4">
        <v>1</v>
      </c>
      <c r="BJ57" s="4">
        <v>1</v>
      </c>
      <c r="BK57" s="4">
        <v>1</v>
      </c>
      <c r="BL57" s="4">
        <v>2</v>
      </c>
      <c r="BM57" s="4" t="s">
        <v>232</v>
      </c>
      <c r="BN57" s="4">
        <v>1</v>
      </c>
      <c r="BO57" s="4">
        <v>1</v>
      </c>
      <c r="BP57" s="4" t="s">
        <v>232</v>
      </c>
      <c r="BQ57" s="4">
        <v>1</v>
      </c>
      <c r="BR57" s="4">
        <v>1</v>
      </c>
      <c r="BS57" s="4">
        <v>1</v>
      </c>
      <c r="BT57" s="4">
        <v>1</v>
      </c>
      <c r="BU57" s="4">
        <v>1</v>
      </c>
      <c r="BV57" s="4">
        <v>1</v>
      </c>
      <c r="BW57" s="4">
        <v>1</v>
      </c>
      <c r="BX57" s="4">
        <v>1</v>
      </c>
      <c r="BY57" s="4">
        <v>1</v>
      </c>
      <c r="BZ57" s="4">
        <v>1</v>
      </c>
      <c r="CA57" s="4">
        <v>2</v>
      </c>
      <c r="CB57" s="4">
        <v>1</v>
      </c>
      <c r="CC57" s="4">
        <v>1</v>
      </c>
      <c r="CD57" s="4">
        <v>3</v>
      </c>
      <c r="CE57" s="4">
        <v>1</v>
      </c>
      <c r="CF57" s="4" t="s">
        <v>232</v>
      </c>
      <c r="CG57" s="4">
        <v>2</v>
      </c>
      <c r="CH57" s="4">
        <v>1</v>
      </c>
      <c r="CI57" s="4">
        <v>1</v>
      </c>
      <c r="CJ57" s="4">
        <v>1</v>
      </c>
      <c r="CK57" s="4">
        <v>1</v>
      </c>
      <c r="CL57" s="4">
        <v>2</v>
      </c>
      <c r="CM57" s="4">
        <v>2</v>
      </c>
      <c r="CN57" s="4">
        <v>2</v>
      </c>
      <c r="CO57" s="4">
        <v>1</v>
      </c>
      <c r="CP57" s="4" t="s">
        <v>232</v>
      </c>
      <c r="CQ57" s="4">
        <v>1</v>
      </c>
      <c r="CR57" s="4" t="s">
        <v>232</v>
      </c>
      <c r="CS57" s="4" t="s">
        <v>232</v>
      </c>
      <c r="CT57" s="4">
        <v>1</v>
      </c>
      <c r="CU57" s="4">
        <v>1</v>
      </c>
      <c r="CV57" s="4">
        <v>1</v>
      </c>
      <c r="CW57" s="4" t="s">
        <v>232</v>
      </c>
      <c r="CX57" s="4">
        <v>2</v>
      </c>
      <c r="CY57" s="14">
        <f>AVERAGE(B57:CX57)</f>
        <v>1.2261904761904763</v>
      </c>
      <c r="CZ57">
        <f>COUNTIF(B57:CX57, 1)</f>
        <v>66</v>
      </c>
      <c r="DA57">
        <f>COUNTIF(B57:CX57, 2)</f>
        <v>17</v>
      </c>
      <c r="DB57">
        <f>COUNTIF(B57:CX57,3)</f>
        <v>1</v>
      </c>
      <c r="DC57">
        <f>COUNTIF(B57:CX57, 4)</f>
        <v>0</v>
      </c>
      <c r="DD57">
        <f>COUNTIF(B57:CX57, "N")</f>
        <v>16</v>
      </c>
      <c r="DF57" s="20">
        <f t="shared" ref="DF57:DF60" si="44">(CZ57+DA57)/SUM(CZ57:DD57)</f>
        <v>0.83</v>
      </c>
      <c r="DG57" s="20">
        <f t="shared" ref="DG57:DG60" si="45">(DB57+DC57)/SUM(CZ57:DD57)</f>
        <v>0.01</v>
      </c>
    </row>
    <row r="58" spans="1:111" ht="15" thickBot="1" x14ac:dyDescent="0.4">
      <c r="A58" s="1" t="s">
        <v>47</v>
      </c>
      <c r="B58" s="4">
        <v>1</v>
      </c>
      <c r="C58" s="4">
        <v>1</v>
      </c>
      <c r="D58" s="4" t="s">
        <v>232</v>
      </c>
      <c r="E58" s="4">
        <v>2</v>
      </c>
      <c r="F58" s="4">
        <v>1</v>
      </c>
      <c r="G58" s="4" t="s">
        <v>232</v>
      </c>
      <c r="H58" s="4">
        <v>1</v>
      </c>
      <c r="I58" s="4">
        <v>1</v>
      </c>
      <c r="J58" s="4">
        <v>1</v>
      </c>
      <c r="K58" s="4">
        <v>1</v>
      </c>
      <c r="L58" s="4">
        <v>1</v>
      </c>
      <c r="M58" s="4">
        <v>1</v>
      </c>
      <c r="N58" s="4">
        <v>2</v>
      </c>
      <c r="O58" s="4">
        <v>2</v>
      </c>
      <c r="P58" s="4" t="s">
        <v>232</v>
      </c>
      <c r="Q58" s="4">
        <v>1</v>
      </c>
      <c r="R58" s="4">
        <v>1</v>
      </c>
      <c r="S58" s="4">
        <v>4</v>
      </c>
      <c r="T58" s="4" t="s">
        <v>232</v>
      </c>
      <c r="U58" s="4" t="s">
        <v>232</v>
      </c>
      <c r="V58" s="4">
        <v>1</v>
      </c>
      <c r="W58" s="4">
        <v>1</v>
      </c>
      <c r="X58" s="4" t="s">
        <v>232</v>
      </c>
      <c r="Y58" s="4">
        <v>1</v>
      </c>
      <c r="Z58" s="4">
        <v>1</v>
      </c>
      <c r="AA58" s="4">
        <v>2</v>
      </c>
      <c r="AB58" s="4">
        <v>1</v>
      </c>
      <c r="AC58" s="4">
        <v>1</v>
      </c>
      <c r="AD58" s="4">
        <v>1</v>
      </c>
      <c r="AE58" s="4">
        <v>1</v>
      </c>
      <c r="AF58" s="4">
        <v>1</v>
      </c>
      <c r="AG58" s="4">
        <v>1</v>
      </c>
      <c r="AH58" s="4">
        <v>1</v>
      </c>
      <c r="AI58" s="4">
        <v>1</v>
      </c>
      <c r="AJ58" s="4">
        <v>2</v>
      </c>
      <c r="AK58" s="4">
        <v>2</v>
      </c>
      <c r="AL58" s="4">
        <v>1</v>
      </c>
      <c r="AM58" s="4">
        <v>1</v>
      </c>
      <c r="AN58" s="4">
        <v>3</v>
      </c>
      <c r="AO58" s="4">
        <v>1</v>
      </c>
      <c r="AP58" s="4">
        <v>2</v>
      </c>
      <c r="AQ58" s="4">
        <v>1</v>
      </c>
      <c r="AR58" s="4">
        <v>2</v>
      </c>
      <c r="AS58" s="4">
        <v>3</v>
      </c>
      <c r="AT58" s="4" t="s">
        <v>232</v>
      </c>
      <c r="AU58" s="4" t="s">
        <v>232</v>
      </c>
      <c r="AV58" s="4">
        <v>1</v>
      </c>
      <c r="AW58" s="4">
        <v>1</v>
      </c>
      <c r="AX58" s="4">
        <v>2</v>
      </c>
      <c r="AY58" s="4">
        <v>1</v>
      </c>
      <c r="AZ58" s="4" t="s">
        <v>232</v>
      </c>
      <c r="BA58" s="4" t="s">
        <v>232</v>
      </c>
      <c r="BB58" s="4">
        <v>1</v>
      </c>
      <c r="BC58" s="4">
        <v>1</v>
      </c>
      <c r="BD58" s="4"/>
      <c r="BE58" s="4" t="s">
        <v>232</v>
      </c>
      <c r="BF58" s="4">
        <v>1</v>
      </c>
      <c r="BG58" s="4">
        <v>2</v>
      </c>
      <c r="BH58" s="4">
        <v>1</v>
      </c>
      <c r="BI58" s="4">
        <v>1</v>
      </c>
      <c r="BJ58" s="4">
        <v>1</v>
      </c>
      <c r="BK58" s="4">
        <v>1</v>
      </c>
      <c r="BL58" s="4">
        <v>2</v>
      </c>
      <c r="BM58" s="4" t="s">
        <v>232</v>
      </c>
      <c r="BN58" s="4">
        <v>2</v>
      </c>
      <c r="BO58" s="4">
        <v>1</v>
      </c>
      <c r="BP58" s="4" t="s">
        <v>232</v>
      </c>
      <c r="BQ58" s="4">
        <v>1</v>
      </c>
      <c r="BR58" s="4">
        <v>2</v>
      </c>
      <c r="BS58" s="4">
        <v>1</v>
      </c>
      <c r="BT58" s="4">
        <v>1</v>
      </c>
      <c r="BU58" s="4">
        <v>1</v>
      </c>
      <c r="BV58" s="4">
        <v>4</v>
      </c>
      <c r="BW58" s="4">
        <v>4</v>
      </c>
      <c r="BX58" s="4">
        <v>2</v>
      </c>
      <c r="BY58" s="4">
        <v>1</v>
      </c>
      <c r="BZ58" s="4">
        <v>2</v>
      </c>
      <c r="CA58" s="4">
        <v>2</v>
      </c>
      <c r="CB58" s="4">
        <v>1</v>
      </c>
      <c r="CC58" s="4">
        <v>1</v>
      </c>
      <c r="CD58" s="4">
        <v>2</v>
      </c>
      <c r="CE58" s="4">
        <v>2</v>
      </c>
      <c r="CF58" s="4" t="s">
        <v>232</v>
      </c>
      <c r="CG58" s="4">
        <v>2</v>
      </c>
      <c r="CH58" s="4">
        <v>1</v>
      </c>
      <c r="CI58" s="4">
        <v>1</v>
      </c>
      <c r="CJ58" s="4">
        <v>1</v>
      </c>
      <c r="CK58" s="4">
        <v>1</v>
      </c>
      <c r="CL58" s="4">
        <v>3</v>
      </c>
      <c r="CM58" s="4">
        <v>3</v>
      </c>
      <c r="CN58" s="4">
        <v>3</v>
      </c>
      <c r="CO58" s="4">
        <v>1</v>
      </c>
      <c r="CP58" s="4" t="s">
        <v>232</v>
      </c>
      <c r="CQ58" s="4">
        <v>2</v>
      </c>
      <c r="CR58" s="4" t="s">
        <v>232</v>
      </c>
      <c r="CS58" s="4" t="s">
        <v>232</v>
      </c>
      <c r="CT58" s="4"/>
      <c r="CU58" s="4">
        <v>1</v>
      </c>
      <c r="CV58" s="4">
        <v>2</v>
      </c>
      <c r="CW58" s="4" t="s">
        <v>232</v>
      </c>
      <c r="CX58" s="4">
        <v>2</v>
      </c>
      <c r="CY58" s="14">
        <f>AVERAGE(B58:CX58)</f>
        <v>1.5061728395061729</v>
      </c>
      <c r="CZ58">
        <f>COUNTIF(B58:CX58, 1)</f>
        <v>51</v>
      </c>
      <c r="DA58">
        <f>COUNTIF(B58:CX58, 2)</f>
        <v>22</v>
      </c>
      <c r="DB58">
        <f>COUNTIF(B58:CX58,3)</f>
        <v>5</v>
      </c>
      <c r="DC58">
        <f>COUNTIF(B58:CX58, 4)</f>
        <v>3</v>
      </c>
      <c r="DD58">
        <f>COUNTIF(B58:CX58, "N")</f>
        <v>18</v>
      </c>
      <c r="DF58" s="20">
        <f t="shared" si="44"/>
        <v>0.73737373737373735</v>
      </c>
      <c r="DG58" s="20">
        <f t="shared" si="45"/>
        <v>8.0808080808080815E-2</v>
      </c>
    </row>
    <row r="59" spans="1:111" ht="15" thickBot="1" x14ac:dyDescent="0.4">
      <c r="A59" s="1" t="s">
        <v>48</v>
      </c>
      <c r="B59" s="4">
        <v>1</v>
      </c>
      <c r="C59" s="4">
        <v>1</v>
      </c>
      <c r="D59" s="4">
        <v>2</v>
      </c>
      <c r="E59" s="4">
        <v>2</v>
      </c>
      <c r="F59" s="4">
        <v>1</v>
      </c>
      <c r="G59" s="4" t="s">
        <v>232</v>
      </c>
      <c r="H59" s="4">
        <v>1</v>
      </c>
      <c r="I59" s="4">
        <v>1</v>
      </c>
      <c r="J59" s="4">
        <v>2</v>
      </c>
      <c r="K59" s="4">
        <v>1</v>
      </c>
      <c r="L59" s="4">
        <v>1</v>
      </c>
      <c r="M59" s="4">
        <v>1</v>
      </c>
      <c r="N59" s="4">
        <v>1</v>
      </c>
      <c r="O59" s="4">
        <v>2</v>
      </c>
      <c r="P59" s="4" t="s">
        <v>232</v>
      </c>
      <c r="Q59" s="4">
        <v>1</v>
      </c>
      <c r="R59" s="4">
        <v>1</v>
      </c>
      <c r="S59" s="4">
        <v>3</v>
      </c>
      <c r="T59" s="4" t="s">
        <v>232</v>
      </c>
      <c r="U59" s="4" t="s">
        <v>232</v>
      </c>
      <c r="V59" s="4">
        <v>1</v>
      </c>
      <c r="W59" s="4">
        <v>1</v>
      </c>
      <c r="X59" s="4" t="s">
        <v>232</v>
      </c>
      <c r="Y59" s="4">
        <v>1</v>
      </c>
      <c r="Z59" s="4">
        <v>1</v>
      </c>
      <c r="AA59" s="4">
        <v>1</v>
      </c>
      <c r="AB59" s="4">
        <v>1</v>
      </c>
      <c r="AC59" s="4">
        <v>1</v>
      </c>
      <c r="AD59" s="4">
        <v>1</v>
      </c>
      <c r="AE59" s="4">
        <v>1</v>
      </c>
      <c r="AF59" s="4">
        <v>1</v>
      </c>
      <c r="AG59" s="4">
        <v>1</v>
      </c>
      <c r="AH59" s="4">
        <v>1</v>
      </c>
      <c r="AI59" s="4">
        <v>1</v>
      </c>
      <c r="AJ59" s="4">
        <v>2</v>
      </c>
      <c r="AK59" s="4">
        <v>2</v>
      </c>
      <c r="AL59" s="4">
        <v>1</v>
      </c>
      <c r="AM59" s="4">
        <v>1</v>
      </c>
      <c r="AN59" s="4">
        <v>2</v>
      </c>
      <c r="AO59" s="4">
        <v>2</v>
      </c>
      <c r="AP59" s="4">
        <v>2</v>
      </c>
      <c r="AQ59" s="4">
        <v>1</v>
      </c>
      <c r="AR59" s="4">
        <v>2</v>
      </c>
      <c r="AS59" s="4">
        <v>3</v>
      </c>
      <c r="AT59" s="4">
        <v>2</v>
      </c>
      <c r="AU59" s="4" t="s">
        <v>232</v>
      </c>
      <c r="AV59" s="4">
        <v>2</v>
      </c>
      <c r="AW59" s="4">
        <v>1</v>
      </c>
      <c r="AX59" s="4">
        <v>2</v>
      </c>
      <c r="AY59" s="4">
        <v>1</v>
      </c>
      <c r="AZ59" s="4" t="s">
        <v>232</v>
      </c>
      <c r="BA59" s="4" t="s">
        <v>232</v>
      </c>
      <c r="BB59" s="4">
        <v>1</v>
      </c>
      <c r="BC59" s="4">
        <v>1</v>
      </c>
      <c r="BD59" s="4"/>
      <c r="BE59" s="4" t="s">
        <v>232</v>
      </c>
      <c r="BF59" s="4">
        <v>1</v>
      </c>
      <c r="BG59" s="4">
        <v>2</v>
      </c>
      <c r="BH59" s="4">
        <v>1</v>
      </c>
      <c r="BI59" s="4">
        <v>1</v>
      </c>
      <c r="BJ59" s="4">
        <v>1</v>
      </c>
      <c r="BK59" s="4">
        <v>1</v>
      </c>
      <c r="BL59" s="4">
        <v>2</v>
      </c>
      <c r="BM59" s="4" t="s">
        <v>232</v>
      </c>
      <c r="BN59" s="4">
        <v>2</v>
      </c>
      <c r="BO59" s="4">
        <v>1</v>
      </c>
      <c r="BP59" s="4" t="s">
        <v>232</v>
      </c>
      <c r="BQ59" s="4">
        <v>1</v>
      </c>
      <c r="BR59" s="4">
        <v>3</v>
      </c>
      <c r="BS59" s="4">
        <v>1</v>
      </c>
      <c r="BT59" s="4">
        <v>1</v>
      </c>
      <c r="BU59" s="4">
        <v>1</v>
      </c>
      <c r="BV59" s="4">
        <v>1</v>
      </c>
      <c r="BW59" s="4">
        <v>1</v>
      </c>
      <c r="BX59" s="4">
        <v>4</v>
      </c>
      <c r="BY59" s="4">
        <v>1</v>
      </c>
      <c r="BZ59" s="4">
        <v>1</v>
      </c>
      <c r="CA59" s="4">
        <v>2</v>
      </c>
      <c r="CB59" s="4">
        <v>1</v>
      </c>
      <c r="CC59" s="4">
        <v>1</v>
      </c>
      <c r="CD59" s="4">
        <v>2</v>
      </c>
      <c r="CE59" s="4">
        <v>2</v>
      </c>
      <c r="CF59" s="4" t="s">
        <v>232</v>
      </c>
      <c r="CG59" s="4">
        <v>2</v>
      </c>
      <c r="CH59" s="4">
        <v>1</v>
      </c>
      <c r="CI59" s="4">
        <v>1</v>
      </c>
      <c r="CJ59" s="4">
        <v>1</v>
      </c>
      <c r="CK59" s="4">
        <v>1</v>
      </c>
      <c r="CL59" s="4">
        <v>2</v>
      </c>
      <c r="CM59" s="4">
        <v>2</v>
      </c>
      <c r="CN59" s="4">
        <v>3</v>
      </c>
      <c r="CO59" s="4">
        <v>1</v>
      </c>
      <c r="CP59" s="4" t="s">
        <v>232</v>
      </c>
      <c r="CQ59" s="4">
        <v>2</v>
      </c>
      <c r="CR59" s="4" t="s">
        <v>232</v>
      </c>
      <c r="CS59" s="4" t="s">
        <v>232</v>
      </c>
      <c r="CT59" s="4"/>
      <c r="CU59" s="4">
        <v>1</v>
      </c>
      <c r="CV59" s="4">
        <v>2</v>
      </c>
      <c r="CW59" s="4" t="s">
        <v>232</v>
      </c>
      <c r="CX59" s="4">
        <v>1</v>
      </c>
      <c r="CY59" s="14">
        <f>AVERAGE(B59:CX59)</f>
        <v>1.4216867469879517</v>
      </c>
      <c r="CZ59">
        <f>COUNTIF(B59:CX59, 1)</f>
        <v>54</v>
      </c>
      <c r="DA59">
        <f>COUNTIF(B59:CX59, 2)</f>
        <v>24</v>
      </c>
      <c r="DB59">
        <f>COUNTIF(B59:CX59,3)</f>
        <v>4</v>
      </c>
      <c r="DC59">
        <f>COUNTIF(B59:CX59, 4)</f>
        <v>1</v>
      </c>
      <c r="DD59">
        <f>COUNTIF(B59:CX59, "N")</f>
        <v>16</v>
      </c>
      <c r="DF59" s="20">
        <f t="shared" si="44"/>
        <v>0.78787878787878785</v>
      </c>
      <c r="DG59" s="20">
        <f t="shared" si="45"/>
        <v>5.0505050505050504E-2</v>
      </c>
    </row>
    <row r="60" spans="1:111" ht="15" thickBot="1" x14ac:dyDescent="0.4">
      <c r="A60" s="1" t="s">
        <v>49</v>
      </c>
      <c r="B60" s="4">
        <v>1</v>
      </c>
      <c r="C60" s="4">
        <v>1</v>
      </c>
      <c r="D60" s="4">
        <v>2</v>
      </c>
      <c r="E60" s="4">
        <v>2</v>
      </c>
      <c r="F60" s="4">
        <v>1</v>
      </c>
      <c r="G60" s="4" t="s">
        <v>232</v>
      </c>
      <c r="H60" s="4">
        <v>1</v>
      </c>
      <c r="I60" s="4">
        <v>1</v>
      </c>
      <c r="J60" s="4">
        <v>2</v>
      </c>
      <c r="K60" s="4">
        <v>1</v>
      </c>
      <c r="L60" s="4">
        <v>1</v>
      </c>
      <c r="M60" s="4">
        <v>1</v>
      </c>
      <c r="N60" s="4">
        <v>1</v>
      </c>
      <c r="O60" s="4">
        <v>2</v>
      </c>
      <c r="P60" s="4" t="s">
        <v>232</v>
      </c>
      <c r="Q60" s="4">
        <v>1</v>
      </c>
      <c r="R60" s="4">
        <v>1</v>
      </c>
      <c r="S60" s="4">
        <v>2</v>
      </c>
      <c r="T60" s="4" t="s">
        <v>232</v>
      </c>
      <c r="U60" s="4" t="s">
        <v>232</v>
      </c>
      <c r="V60" s="4">
        <v>1</v>
      </c>
      <c r="W60" s="4">
        <v>1</v>
      </c>
      <c r="X60" s="4" t="s">
        <v>232</v>
      </c>
      <c r="Y60" s="4">
        <v>1</v>
      </c>
      <c r="Z60" s="4">
        <v>1</v>
      </c>
      <c r="AA60" s="4">
        <v>1</v>
      </c>
      <c r="AB60" s="4">
        <v>1</v>
      </c>
      <c r="AC60" s="4">
        <v>1</v>
      </c>
      <c r="AD60" s="4">
        <v>1</v>
      </c>
      <c r="AE60" s="4">
        <v>1</v>
      </c>
      <c r="AF60" s="4">
        <v>1</v>
      </c>
      <c r="AG60" s="4">
        <v>1</v>
      </c>
      <c r="AH60" s="4">
        <v>1</v>
      </c>
      <c r="AI60" s="4">
        <v>2</v>
      </c>
      <c r="AJ60" s="4">
        <v>2</v>
      </c>
      <c r="AK60" s="4">
        <v>2</v>
      </c>
      <c r="AL60" s="4">
        <v>1</v>
      </c>
      <c r="AM60" s="4">
        <v>1</v>
      </c>
      <c r="AN60" s="4">
        <v>1</v>
      </c>
      <c r="AO60" s="4">
        <v>1</v>
      </c>
      <c r="AP60" s="4">
        <v>2</v>
      </c>
      <c r="AQ60" s="4">
        <v>1</v>
      </c>
      <c r="AR60" s="4">
        <v>2</v>
      </c>
      <c r="AS60" s="4">
        <v>3</v>
      </c>
      <c r="AT60" s="4">
        <v>1</v>
      </c>
      <c r="AU60" s="4" t="s">
        <v>232</v>
      </c>
      <c r="AV60" s="4">
        <v>2</v>
      </c>
      <c r="AW60" s="4">
        <v>1</v>
      </c>
      <c r="AX60" s="4">
        <v>2</v>
      </c>
      <c r="AY60" s="4">
        <v>1</v>
      </c>
      <c r="AZ60" s="4" t="s">
        <v>232</v>
      </c>
      <c r="BA60" s="4" t="s">
        <v>232</v>
      </c>
      <c r="BB60" s="4">
        <v>1</v>
      </c>
      <c r="BC60" s="4">
        <v>1</v>
      </c>
      <c r="BD60" s="4"/>
      <c r="BE60" s="4" t="s">
        <v>232</v>
      </c>
      <c r="BF60" s="4">
        <v>1</v>
      </c>
      <c r="BG60" s="4">
        <v>2</v>
      </c>
      <c r="BH60" s="4">
        <v>1</v>
      </c>
      <c r="BI60" s="4">
        <v>1</v>
      </c>
      <c r="BJ60" s="4">
        <v>1</v>
      </c>
      <c r="BK60" s="4">
        <v>1</v>
      </c>
      <c r="BL60" s="4">
        <v>2</v>
      </c>
      <c r="BM60" s="4" t="s">
        <v>232</v>
      </c>
      <c r="BN60" s="4">
        <v>1</v>
      </c>
      <c r="BO60" s="4">
        <v>1</v>
      </c>
      <c r="BP60" s="4" t="s">
        <v>232</v>
      </c>
      <c r="BQ60" s="4">
        <v>1</v>
      </c>
      <c r="BR60" s="4">
        <v>1</v>
      </c>
      <c r="BS60" s="4">
        <v>1</v>
      </c>
      <c r="BT60" s="4">
        <v>1</v>
      </c>
      <c r="BU60" s="4">
        <v>1</v>
      </c>
      <c r="BV60" s="4">
        <v>2</v>
      </c>
      <c r="BW60" s="4">
        <v>2</v>
      </c>
      <c r="BX60" s="4">
        <v>2</v>
      </c>
      <c r="BY60" s="4">
        <v>1</v>
      </c>
      <c r="BZ60" s="4">
        <v>1</v>
      </c>
      <c r="CA60" s="4">
        <v>2</v>
      </c>
      <c r="CB60" s="4">
        <v>1</v>
      </c>
      <c r="CC60" s="4">
        <v>1</v>
      </c>
      <c r="CD60" s="4">
        <v>2</v>
      </c>
      <c r="CE60" s="4">
        <v>2</v>
      </c>
      <c r="CF60" s="4" t="s">
        <v>232</v>
      </c>
      <c r="CG60" s="4">
        <v>2</v>
      </c>
      <c r="CH60" s="4">
        <v>1</v>
      </c>
      <c r="CI60" s="4">
        <v>1</v>
      </c>
      <c r="CJ60" s="4">
        <v>1</v>
      </c>
      <c r="CK60" s="4">
        <v>1</v>
      </c>
      <c r="CL60" s="4">
        <v>2</v>
      </c>
      <c r="CM60" s="4">
        <v>2</v>
      </c>
      <c r="CN60" s="4">
        <v>2</v>
      </c>
      <c r="CO60" s="4">
        <v>1</v>
      </c>
      <c r="CP60" s="4" t="s">
        <v>232</v>
      </c>
      <c r="CQ60" s="4">
        <v>2</v>
      </c>
      <c r="CR60" s="4" t="s">
        <v>232</v>
      </c>
      <c r="CS60" s="4" t="s">
        <v>232</v>
      </c>
      <c r="CT60" s="4">
        <v>1</v>
      </c>
      <c r="CU60" s="4">
        <v>1</v>
      </c>
      <c r="CV60" s="4">
        <v>2</v>
      </c>
      <c r="CW60" s="4" t="s">
        <v>232</v>
      </c>
      <c r="CX60" s="4">
        <v>2</v>
      </c>
      <c r="CY60" s="14">
        <f>AVERAGE(B60:CX60)</f>
        <v>1.3452380952380953</v>
      </c>
      <c r="CZ60">
        <f>COUNTIF(B60:CX60, 1)</f>
        <v>56</v>
      </c>
      <c r="DA60">
        <f>COUNTIF(B60:CX60, 2)</f>
        <v>27</v>
      </c>
      <c r="DB60">
        <f>COUNTIF(B60:CX60,3)</f>
        <v>1</v>
      </c>
      <c r="DC60">
        <f>COUNTIF(B60:CX60, 4)</f>
        <v>0</v>
      </c>
      <c r="DD60">
        <f>COUNTIF(B60:CX60, "N")</f>
        <v>16</v>
      </c>
      <c r="DF60" s="20">
        <f t="shared" si="44"/>
        <v>0.83</v>
      </c>
      <c r="DG60" s="20">
        <f t="shared" si="45"/>
        <v>0.01</v>
      </c>
    </row>
    <row r="61" spans="1:111" ht="19" thickBot="1" x14ac:dyDescent="0.4">
      <c r="A61" s="2" t="s">
        <v>75</v>
      </c>
      <c r="D61" s="10"/>
      <c r="E61" s="10"/>
      <c r="F61" s="10"/>
      <c r="G61" s="10"/>
      <c r="H61" s="10"/>
      <c r="I61" s="10"/>
      <c r="J61" s="10"/>
      <c r="K61" s="10"/>
      <c r="L61" s="10"/>
      <c r="M61" s="10"/>
      <c r="N61" s="10"/>
      <c r="O61" s="10"/>
      <c r="P61" s="10"/>
      <c r="Q61" s="10"/>
      <c r="R61" s="10"/>
      <c r="S61" s="10" t="s">
        <v>182</v>
      </c>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CD61" t="s">
        <v>271</v>
      </c>
      <c r="CN61" t="s">
        <v>272</v>
      </c>
    </row>
    <row r="62" spans="1:111" ht="15" thickBot="1" x14ac:dyDescent="0.4">
      <c r="A62" s="5" t="s">
        <v>50</v>
      </c>
      <c r="B62" s="4">
        <v>1</v>
      </c>
      <c r="C62" s="4">
        <v>1</v>
      </c>
      <c r="D62" s="4">
        <v>1</v>
      </c>
      <c r="E62" s="4">
        <v>2</v>
      </c>
      <c r="F62" s="4">
        <v>1</v>
      </c>
      <c r="G62" s="4">
        <v>1</v>
      </c>
      <c r="H62" s="4">
        <v>1</v>
      </c>
      <c r="I62" s="4">
        <v>1</v>
      </c>
      <c r="J62" s="4" t="s">
        <v>232</v>
      </c>
      <c r="K62" s="4">
        <v>1</v>
      </c>
      <c r="L62" s="4">
        <v>1</v>
      </c>
      <c r="M62" s="4">
        <v>1</v>
      </c>
      <c r="N62" s="4">
        <v>1</v>
      </c>
      <c r="O62" s="4">
        <v>2</v>
      </c>
      <c r="P62" s="4">
        <v>2</v>
      </c>
      <c r="Q62" s="4">
        <v>1</v>
      </c>
      <c r="R62" s="4">
        <v>1</v>
      </c>
      <c r="S62" s="4">
        <v>2</v>
      </c>
      <c r="T62" s="4">
        <v>4</v>
      </c>
      <c r="U62" s="4">
        <v>1</v>
      </c>
      <c r="V62" s="4">
        <v>2</v>
      </c>
      <c r="W62" s="4">
        <v>1</v>
      </c>
      <c r="X62" s="4">
        <v>1</v>
      </c>
      <c r="Y62" s="4">
        <v>2</v>
      </c>
      <c r="Z62" s="4">
        <v>2</v>
      </c>
      <c r="AA62" s="4">
        <v>1</v>
      </c>
      <c r="AB62" s="4">
        <v>2</v>
      </c>
      <c r="AC62" s="4">
        <v>1</v>
      </c>
      <c r="AD62" s="4">
        <v>1</v>
      </c>
      <c r="AE62" s="4">
        <v>1</v>
      </c>
      <c r="AF62" s="4">
        <v>1</v>
      </c>
      <c r="AG62" s="4">
        <v>1</v>
      </c>
      <c r="AH62" s="4">
        <v>1</v>
      </c>
      <c r="AI62" s="4">
        <v>1</v>
      </c>
      <c r="AJ62" s="4">
        <v>2</v>
      </c>
      <c r="AK62" s="4">
        <v>2</v>
      </c>
      <c r="AL62" s="4">
        <v>1</v>
      </c>
      <c r="AM62" s="4">
        <v>1</v>
      </c>
      <c r="AN62" s="4">
        <v>1</v>
      </c>
      <c r="AO62" s="4">
        <v>1</v>
      </c>
      <c r="AP62" s="4">
        <v>1</v>
      </c>
      <c r="AQ62" s="4">
        <v>2</v>
      </c>
      <c r="AR62" s="4">
        <v>1</v>
      </c>
      <c r="AS62" s="4">
        <v>2</v>
      </c>
      <c r="AT62" s="4">
        <v>1</v>
      </c>
      <c r="AU62" s="4">
        <v>2</v>
      </c>
      <c r="AV62" s="4">
        <v>1</v>
      </c>
      <c r="AW62" s="4">
        <v>1</v>
      </c>
      <c r="AX62" s="4">
        <v>2</v>
      </c>
      <c r="AY62" s="4">
        <v>1</v>
      </c>
      <c r="AZ62" s="4">
        <v>1</v>
      </c>
      <c r="BA62" s="4">
        <v>2</v>
      </c>
      <c r="BB62" s="4">
        <v>1</v>
      </c>
      <c r="BC62" s="4">
        <v>1</v>
      </c>
      <c r="BD62" s="4">
        <v>1</v>
      </c>
      <c r="BE62" s="4" t="s">
        <v>232</v>
      </c>
      <c r="BF62" s="4">
        <v>1</v>
      </c>
      <c r="BG62" s="4">
        <v>1</v>
      </c>
      <c r="BH62" s="4">
        <v>1</v>
      </c>
      <c r="BI62" s="4">
        <v>1</v>
      </c>
      <c r="BJ62" s="4">
        <v>1</v>
      </c>
      <c r="BK62" s="4">
        <v>1</v>
      </c>
      <c r="BL62" s="4">
        <v>1</v>
      </c>
      <c r="BM62" s="4" t="s">
        <v>232</v>
      </c>
      <c r="BN62" s="4">
        <v>1</v>
      </c>
      <c r="BO62" s="4">
        <v>2</v>
      </c>
      <c r="BP62" s="4">
        <v>2</v>
      </c>
      <c r="BQ62" s="4">
        <v>1</v>
      </c>
      <c r="BR62" s="4">
        <v>1</v>
      </c>
      <c r="BS62" s="4">
        <v>1</v>
      </c>
      <c r="BT62" s="4">
        <v>1</v>
      </c>
      <c r="BU62" s="4">
        <v>1</v>
      </c>
      <c r="BV62" s="4">
        <v>2</v>
      </c>
      <c r="BW62" s="4">
        <v>2</v>
      </c>
      <c r="BX62" s="4">
        <v>1</v>
      </c>
      <c r="BY62" s="4">
        <v>2</v>
      </c>
      <c r="BZ62" s="4">
        <v>1</v>
      </c>
      <c r="CA62" s="4">
        <v>1</v>
      </c>
      <c r="CB62" s="4">
        <v>1</v>
      </c>
      <c r="CC62" s="4">
        <v>2</v>
      </c>
      <c r="CD62" s="4">
        <v>1</v>
      </c>
      <c r="CE62" s="4">
        <v>1</v>
      </c>
      <c r="CF62" s="4">
        <v>2</v>
      </c>
      <c r="CG62" s="4">
        <v>2</v>
      </c>
      <c r="CH62" s="4">
        <v>2</v>
      </c>
      <c r="CI62" s="4">
        <v>1</v>
      </c>
      <c r="CJ62" s="4">
        <v>1</v>
      </c>
      <c r="CK62" s="4">
        <v>2</v>
      </c>
      <c r="CL62" s="4">
        <v>2</v>
      </c>
      <c r="CM62" s="4">
        <v>2</v>
      </c>
      <c r="CN62" s="4">
        <v>1</v>
      </c>
      <c r="CO62" s="4">
        <v>1</v>
      </c>
      <c r="CP62" s="4">
        <v>1</v>
      </c>
      <c r="CQ62" s="4">
        <v>2</v>
      </c>
      <c r="CR62" s="4">
        <v>1</v>
      </c>
      <c r="CS62" s="4">
        <v>1</v>
      </c>
      <c r="CT62" s="4">
        <v>1</v>
      </c>
      <c r="CU62" s="4">
        <v>2</v>
      </c>
      <c r="CV62" s="4">
        <v>1</v>
      </c>
      <c r="CW62" s="4">
        <v>1</v>
      </c>
      <c r="CX62" s="4">
        <v>1</v>
      </c>
      <c r="CY62" s="14">
        <f>AVERAGE(B62:CX62)</f>
        <v>1.3265306122448979</v>
      </c>
      <c r="CZ62">
        <f>COUNTIF(B62:CX62, 1)</f>
        <v>68</v>
      </c>
      <c r="DA62">
        <f>COUNTIF(B62:CX62, 2)</f>
        <v>29</v>
      </c>
      <c r="DB62">
        <f>COUNTIF(B62:CX62,3)</f>
        <v>0</v>
      </c>
      <c r="DC62">
        <f>COUNTIF(B62:CX62, 4)</f>
        <v>1</v>
      </c>
      <c r="DD62">
        <f>COUNTIF(B62:CX62, "N")</f>
        <v>3</v>
      </c>
      <c r="DF62" s="20">
        <f t="shared" ref="DF62:DF66" si="46">(CZ62+DA62)/SUM(CZ62:DD62)</f>
        <v>0.96039603960396036</v>
      </c>
      <c r="DG62" s="20">
        <f t="shared" ref="DG62:DG66" si="47">(DB62+DC62)/SUM(CZ62:DD62)</f>
        <v>9.9009900990099011E-3</v>
      </c>
    </row>
    <row r="63" spans="1:111" ht="15" thickBot="1" x14ac:dyDescent="0.4">
      <c r="A63" s="1" t="s">
        <v>51</v>
      </c>
      <c r="B63" s="4">
        <v>2</v>
      </c>
      <c r="C63" s="4">
        <v>2</v>
      </c>
      <c r="D63" s="4" t="s">
        <v>232</v>
      </c>
      <c r="E63" s="4">
        <v>2</v>
      </c>
      <c r="F63" s="4">
        <v>2</v>
      </c>
      <c r="G63" s="4">
        <v>2</v>
      </c>
      <c r="H63" s="4">
        <v>1</v>
      </c>
      <c r="I63" s="4">
        <v>1</v>
      </c>
      <c r="J63" s="4" t="s">
        <v>232</v>
      </c>
      <c r="K63" s="4">
        <v>2</v>
      </c>
      <c r="L63" s="4" t="s">
        <v>232</v>
      </c>
      <c r="M63" s="4">
        <v>1</v>
      </c>
      <c r="N63" s="4">
        <v>2</v>
      </c>
      <c r="O63" s="4">
        <v>2</v>
      </c>
      <c r="P63" s="4">
        <v>3</v>
      </c>
      <c r="Q63" s="4">
        <v>1</v>
      </c>
      <c r="R63" s="4">
        <v>4</v>
      </c>
      <c r="S63" s="4">
        <v>4</v>
      </c>
      <c r="T63" s="4">
        <v>4</v>
      </c>
      <c r="U63" s="4">
        <v>1</v>
      </c>
      <c r="V63" s="4">
        <v>2</v>
      </c>
      <c r="W63" s="4">
        <v>2</v>
      </c>
      <c r="X63" s="4">
        <v>1</v>
      </c>
      <c r="Y63" s="4">
        <v>2</v>
      </c>
      <c r="Z63" s="4">
        <v>3</v>
      </c>
      <c r="AA63" s="4">
        <v>2</v>
      </c>
      <c r="AB63" s="4">
        <v>2</v>
      </c>
      <c r="AC63" s="4">
        <v>1</v>
      </c>
      <c r="AD63" s="4">
        <v>2</v>
      </c>
      <c r="AE63" s="4">
        <v>1</v>
      </c>
      <c r="AF63" s="4">
        <v>1</v>
      </c>
      <c r="AG63" s="4">
        <v>1</v>
      </c>
      <c r="AH63" s="4">
        <v>2</v>
      </c>
      <c r="AI63" s="4">
        <v>2</v>
      </c>
      <c r="AJ63" s="4">
        <v>2</v>
      </c>
      <c r="AK63" s="4">
        <v>2</v>
      </c>
      <c r="AL63" s="4" t="s">
        <v>232</v>
      </c>
      <c r="AM63" s="4">
        <v>1</v>
      </c>
      <c r="AN63" s="4">
        <v>1</v>
      </c>
      <c r="AO63" s="4">
        <v>2</v>
      </c>
      <c r="AP63" s="4">
        <v>3</v>
      </c>
      <c r="AQ63" s="4">
        <v>2</v>
      </c>
      <c r="AR63" s="4">
        <v>2</v>
      </c>
      <c r="AS63" s="4">
        <v>3</v>
      </c>
      <c r="AT63" s="4" t="s">
        <v>232</v>
      </c>
      <c r="AU63" s="4">
        <v>4</v>
      </c>
      <c r="AV63" s="4">
        <v>1</v>
      </c>
      <c r="AW63" s="4" t="s">
        <v>232</v>
      </c>
      <c r="AX63" s="4">
        <v>2</v>
      </c>
      <c r="AY63" s="4">
        <v>2</v>
      </c>
      <c r="AZ63" s="4">
        <v>1</v>
      </c>
      <c r="BA63" s="4">
        <v>2</v>
      </c>
      <c r="BB63" s="4">
        <v>2</v>
      </c>
      <c r="BC63" s="4">
        <v>3</v>
      </c>
      <c r="BD63" s="4">
        <v>1</v>
      </c>
      <c r="BE63" s="4" t="s">
        <v>232</v>
      </c>
      <c r="BF63" s="4">
        <v>2</v>
      </c>
      <c r="BG63" s="4">
        <v>2</v>
      </c>
      <c r="BH63" s="4">
        <v>2</v>
      </c>
      <c r="BI63" s="4">
        <v>2</v>
      </c>
      <c r="BJ63" s="4" t="s">
        <v>232</v>
      </c>
      <c r="BK63" s="4">
        <v>1</v>
      </c>
      <c r="BL63" s="4">
        <v>2</v>
      </c>
      <c r="BM63" s="4" t="s">
        <v>232</v>
      </c>
      <c r="BN63" s="4">
        <v>2</v>
      </c>
      <c r="BO63" s="4">
        <v>2</v>
      </c>
      <c r="BP63" s="4">
        <v>2</v>
      </c>
      <c r="BQ63" s="4">
        <v>2</v>
      </c>
      <c r="BR63" s="4">
        <v>2</v>
      </c>
      <c r="BS63" s="4">
        <v>1</v>
      </c>
      <c r="BT63" s="4">
        <v>2</v>
      </c>
      <c r="BU63" s="4" t="s">
        <v>232</v>
      </c>
      <c r="BV63" s="4">
        <v>2</v>
      </c>
      <c r="BW63" s="4">
        <v>2</v>
      </c>
      <c r="BX63" s="4">
        <v>1</v>
      </c>
      <c r="BY63" s="4">
        <v>2</v>
      </c>
      <c r="BZ63" s="4">
        <v>1</v>
      </c>
      <c r="CA63" s="4">
        <v>0</v>
      </c>
      <c r="CB63" s="4">
        <v>2</v>
      </c>
      <c r="CC63" s="4">
        <v>3</v>
      </c>
      <c r="CD63" s="4">
        <v>2</v>
      </c>
      <c r="CE63" s="4">
        <v>2</v>
      </c>
      <c r="CF63" s="4">
        <v>2</v>
      </c>
      <c r="CG63" s="4">
        <v>2</v>
      </c>
      <c r="CH63" s="4">
        <v>2</v>
      </c>
      <c r="CI63" s="4" t="s">
        <v>232</v>
      </c>
      <c r="CJ63" s="4">
        <v>2</v>
      </c>
      <c r="CK63" s="4">
        <v>2</v>
      </c>
      <c r="CL63" s="4" t="s">
        <v>232</v>
      </c>
      <c r="CM63" s="4" t="s">
        <v>232</v>
      </c>
      <c r="CN63" s="4">
        <v>2</v>
      </c>
      <c r="CO63" s="4">
        <v>1</v>
      </c>
      <c r="CP63" s="4">
        <v>3</v>
      </c>
      <c r="CQ63" s="4" t="s">
        <v>232</v>
      </c>
      <c r="CR63" s="4">
        <v>3</v>
      </c>
      <c r="CS63" s="4">
        <v>3</v>
      </c>
      <c r="CT63" s="4">
        <v>3</v>
      </c>
      <c r="CU63" s="4">
        <v>3</v>
      </c>
      <c r="CV63" s="4">
        <v>2</v>
      </c>
      <c r="CW63" s="4">
        <v>1</v>
      </c>
      <c r="CX63" s="4">
        <v>2</v>
      </c>
      <c r="CY63" s="14">
        <f>AVERAGE(B63:CX63)</f>
        <v>1.9540229885057472</v>
      </c>
      <c r="CZ63">
        <f>COUNTIF(B63:CX63, 1)</f>
        <v>21</v>
      </c>
      <c r="DA63">
        <f>COUNTIF(B63:CX63, 2)</f>
        <v>50</v>
      </c>
      <c r="DB63">
        <f>COUNTIF(B63:CX63,3)</f>
        <v>11</v>
      </c>
      <c r="DC63">
        <f>COUNTIF(B63:CX63, 4)</f>
        <v>4</v>
      </c>
      <c r="DD63">
        <f>COUNTIF(B63:CX63, "N")</f>
        <v>14</v>
      </c>
      <c r="DF63" s="20">
        <f t="shared" si="46"/>
        <v>0.71</v>
      </c>
      <c r="DG63" s="20">
        <f t="shared" si="47"/>
        <v>0.15</v>
      </c>
    </row>
    <row r="64" spans="1:111" ht="15" thickBot="1" x14ac:dyDescent="0.4">
      <c r="A64" s="1" t="s">
        <v>52</v>
      </c>
      <c r="B64" s="4">
        <v>3</v>
      </c>
      <c r="C64" s="4">
        <v>2</v>
      </c>
      <c r="D64" s="4">
        <v>2</v>
      </c>
      <c r="E64" s="4">
        <v>2</v>
      </c>
      <c r="F64" s="4">
        <v>1</v>
      </c>
      <c r="G64" s="4" t="s">
        <v>232</v>
      </c>
      <c r="H64" s="4">
        <v>1</v>
      </c>
      <c r="I64" s="4">
        <v>1</v>
      </c>
      <c r="J64" s="4" t="s">
        <v>232</v>
      </c>
      <c r="K64" s="4">
        <v>2</v>
      </c>
      <c r="L64" s="4">
        <v>1</v>
      </c>
      <c r="M64" s="4">
        <v>1</v>
      </c>
      <c r="N64" s="4">
        <v>3</v>
      </c>
      <c r="O64" s="4">
        <v>3</v>
      </c>
      <c r="P64" s="4">
        <v>2</v>
      </c>
      <c r="Q64" s="4">
        <v>1</v>
      </c>
      <c r="R64" s="4">
        <v>4</v>
      </c>
      <c r="S64" s="4">
        <v>2</v>
      </c>
      <c r="T64" s="4">
        <v>4</v>
      </c>
      <c r="U64" s="4">
        <v>1</v>
      </c>
      <c r="V64" s="4">
        <v>2</v>
      </c>
      <c r="W64" s="4">
        <v>1</v>
      </c>
      <c r="X64" s="4">
        <v>1</v>
      </c>
      <c r="Y64" s="4">
        <v>2</v>
      </c>
      <c r="Z64" s="4">
        <v>3</v>
      </c>
      <c r="AA64" s="4">
        <v>3</v>
      </c>
      <c r="AB64" s="4">
        <v>2</v>
      </c>
      <c r="AC64" s="4">
        <v>1</v>
      </c>
      <c r="AD64" s="4">
        <v>2</v>
      </c>
      <c r="AE64" s="4">
        <v>1</v>
      </c>
      <c r="AF64" s="4">
        <v>1</v>
      </c>
      <c r="AG64" s="4">
        <v>1</v>
      </c>
      <c r="AH64" s="4">
        <v>2</v>
      </c>
      <c r="AI64" s="4">
        <v>2</v>
      </c>
      <c r="AJ64" s="4" t="s">
        <v>232</v>
      </c>
      <c r="AK64" s="4" t="s">
        <v>232</v>
      </c>
      <c r="AL64" s="4">
        <v>2</v>
      </c>
      <c r="AM64" s="4">
        <v>1</v>
      </c>
      <c r="AN64" s="4">
        <v>1</v>
      </c>
      <c r="AO64" s="4">
        <v>2</v>
      </c>
      <c r="AP64" s="4">
        <v>2</v>
      </c>
      <c r="AQ64" s="4">
        <v>2</v>
      </c>
      <c r="AR64" s="4">
        <v>3</v>
      </c>
      <c r="AS64" s="4">
        <v>3</v>
      </c>
      <c r="AT64" s="4" t="s">
        <v>232</v>
      </c>
      <c r="AU64" s="4">
        <v>3</v>
      </c>
      <c r="AV64" s="4">
        <v>1</v>
      </c>
      <c r="AW64" s="4" t="s">
        <v>232</v>
      </c>
      <c r="AX64" s="4">
        <v>2</v>
      </c>
      <c r="AY64" s="4">
        <v>2</v>
      </c>
      <c r="AZ64" s="4">
        <v>1</v>
      </c>
      <c r="BA64" s="4">
        <v>2</v>
      </c>
      <c r="BB64" s="4">
        <v>3</v>
      </c>
      <c r="BC64" s="4">
        <v>3</v>
      </c>
      <c r="BD64" s="4">
        <v>1</v>
      </c>
      <c r="BE64" s="4" t="s">
        <v>232</v>
      </c>
      <c r="BF64" s="4">
        <v>1</v>
      </c>
      <c r="BG64" s="4">
        <v>2</v>
      </c>
      <c r="BH64" s="4">
        <v>2</v>
      </c>
      <c r="BI64" s="4">
        <v>2</v>
      </c>
      <c r="BJ64" s="4">
        <v>3</v>
      </c>
      <c r="BK64" s="4">
        <v>1</v>
      </c>
      <c r="BL64" s="4">
        <v>3</v>
      </c>
      <c r="BM64" s="4" t="s">
        <v>232</v>
      </c>
      <c r="BN64" s="4">
        <v>2</v>
      </c>
      <c r="BO64" s="4">
        <v>2</v>
      </c>
      <c r="BP64" s="4">
        <v>1</v>
      </c>
      <c r="BQ64" s="4">
        <v>2</v>
      </c>
      <c r="BR64" s="4">
        <v>2</v>
      </c>
      <c r="BS64" s="4">
        <v>1</v>
      </c>
      <c r="BT64" s="4">
        <v>3</v>
      </c>
      <c r="BU64" s="4">
        <v>2</v>
      </c>
      <c r="BV64" s="4">
        <v>1</v>
      </c>
      <c r="BW64" s="4">
        <v>1</v>
      </c>
      <c r="BX64" s="4">
        <v>1</v>
      </c>
      <c r="BY64" s="4">
        <v>2</v>
      </c>
      <c r="BZ64" s="4">
        <v>1</v>
      </c>
      <c r="CA64" s="4">
        <v>2</v>
      </c>
      <c r="CB64" s="4">
        <v>2</v>
      </c>
      <c r="CC64" s="4">
        <v>3</v>
      </c>
      <c r="CD64" s="4">
        <v>3</v>
      </c>
      <c r="CE64" s="4">
        <v>2</v>
      </c>
      <c r="CF64" s="4">
        <v>2</v>
      </c>
      <c r="CG64" s="4">
        <v>2</v>
      </c>
      <c r="CH64" s="4">
        <v>2</v>
      </c>
      <c r="CI64" s="4" t="s">
        <v>232</v>
      </c>
      <c r="CJ64" s="4">
        <v>1</v>
      </c>
      <c r="CK64" s="4">
        <v>1</v>
      </c>
      <c r="CL64" s="4">
        <v>2</v>
      </c>
      <c r="CM64" s="4">
        <v>2</v>
      </c>
      <c r="CN64" s="4">
        <v>3</v>
      </c>
      <c r="CO64" s="4">
        <v>1</v>
      </c>
      <c r="CP64" s="4">
        <v>3</v>
      </c>
      <c r="CQ64" s="4">
        <v>2</v>
      </c>
      <c r="CR64" s="4">
        <v>3</v>
      </c>
      <c r="CS64" s="4">
        <v>2</v>
      </c>
      <c r="CT64" s="4">
        <v>3</v>
      </c>
      <c r="CU64" s="4">
        <v>2</v>
      </c>
      <c r="CV64" s="4">
        <v>2</v>
      </c>
      <c r="CW64" s="4">
        <v>1</v>
      </c>
      <c r="CX64" s="4" t="s">
        <v>232</v>
      </c>
      <c r="CY64" s="14">
        <f>AVERAGE(B64:CX64)</f>
        <v>1.9230769230769231</v>
      </c>
      <c r="CZ64">
        <f>COUNTIF(B64:CX64, 1)</f>
        <v>30</v>
      </c>
      <c r="DA64">
        <f>COUNTIF(B64:CX64, 2)</f>
        <v>40</v>
      </c>
      <c r="DB64">
        <f>COUNTIF(B64:CX64,3)</f>
        <v>19</v>
      </c>
      <c r="DC64">
        <f>COUNTIF(B64:CX64, 4)</f>
        <v>2</v>
      </c>
      <c r="DD64">
        <f>COUNTIF(B64:CX64, "N")</f>
        <v>10</v>
      </c>
      <c r="DF64" s="20">
        <f t="shared" si="46"/>
        <v>0.69306930693069302</v>
      </c>
      <c r="DG64" s="20">
        <f t="shared" si="47"/>
        <v>0.20792079207920791</v>
      </c>
    </row>
    <row r="65" spans="1:111" ht="15" thickBot="1" x14ac:dyDescent="0.4">
      <c r="A65" s="1" t="s">
        <v>53</v>
      </c>
      <c r="B65" s="4">
        <v>3</v>
      </c>
      <c r="C65" s="4">
        <v>1</v>
      </c>
      <c r="D65" s="4" t="s">
        <v>232</v>
      </c>
      <c r="E65" s="4">
        <v>2</v>
      </c>
      <c r="F65" s="4">
        <v>2</v>
      </c>
      <c r="G65" s="4" t="s">
        <v>232</v>
      </c>
      <c r="H65" s="4">
        <v>2</v>
      </c>
      <c r="I65" s="4">
        <v>1</v>
      </c>
      <c r="J65" s="4" t="s">
        <v>232</v>
      </c>
      <c r="K65" s="4">
        <v>2</v>
      </c>
      <c r="L65" s="4">
        <v>2</v>
      </c>
      <c r="M65" s="4" t="s">
        <v>232</v>
      </c>
      <c r="N65" s="4">
        <v>2</v>
      </c>
      <c r="O65" s="4">
        <v>2</v>
      </c>
      <c r="P65" s="4">
        <v>2</v>
      </c>
      <c r="Q65" s="4">
        <v>1</v>
      </c>
      <c r="R65" s="4">
        <v>2</v>
      </c>
      <c r="S65" s="4" t="s">
        <v>232</v>
      </c>
      <c r="T65" s="4">
        <v>4</v>
      </c>
      <c r="U65" s="4">
        <v>1</v>
      </c>
      <c r="V65" s="4">
        <v>3</v>
      </c>
      <c r="W65" s="4">
        <v>2</v>
      </c>
      <c r="X65" s="4">
        <v>1</v>
      </c>
      <c r="Y65" s="4">
        <v>2</v>
      </c>
      <c r="Z65" s="4">
        <v>3</v>
      </c>
      <c r="AA65" s="4">
        <v>2</v>
      </c>
      <c r="AB65" s="4">
        <v>2</v>
      </c>
      <c r="AC65" s="4">
        <v>1</v>
      </c>
      <c r="AD65" s="4">
        <v>2</v>
      </c>
      <c r="AE65" s="4">
        <v>1</v>
      </c>
      <c r="AF65" s="4">
        <v>1</v>
      </c>
      <c r="AG65" s="4">
        <v>1</v>
      </c>
      <c r="AH65" s="4">
        <v>2</v>
      </c>
      <c r="AI65" s="4">
        <v>2</v>
      </c>
      <c r="AJ65" s="4">
        <v>2</v>
      </c>
      <c r="AK65" s="4">
        <v>2</v>
      </c>
      <c r="AL65" s="4">
        <v>1</v>
      </c>
      <c r="AM65" s="4">
        <v>1</v>
      </c>
      <c r="AN65" s="4">
        <v>1</v>
      </c>
      <c r="AO65" s="4">
        <v>3</v>
      </c>
      <c r="AP65" s="4">
        <v>2</v>
      </c>
      <c r="AQ65" s="4">
        <v>2</v>
      </c>
      <c r="AR65" s="4">
        <v>1</v>
      </c>
      <c r="AS65" s="4">
        <v>3</v>
      </c>
      <c r="AT65" s="4">
        <v>2</v>
      </c>
      <c r="AU65" s="4">
        <v>2</v>
      </c>
      <c r="AV65" s="4">
        <v>1</v>
      </c>
      <c r="AW65" s="4">
        <v>2</v>
      </c>
      <c r="AX65" s="4">
        <v>2</v>
      </c>
      <c r="AY65" s="4">
        <v>1</v>
      </c>
      <c r="AZ65" s="4">
        <v>1</v>
      </c>
      <c r="BA65" s="4">
        <v>1</v>
      </c>
      <c r="BB65" s="4">
        <v>3</v>
      </c>
      <c r="BC65" s="4">
        <v>4</v>
      </c>
      <c r="BD65" s="4">
        <v>1</v>
      </c>
      <c r="BE65" s="4" t="s">
        <v>232</v>
      </c>
      <c r="BF65" s="4">
        <v>1</v>
      </c>
      <c r="BG65" s="4">
        <v>1</v>
      </c>
      <c r="BH65" s="4">
        <v>1</v>
      </c>
      <c r="BI65" s="4" t="s">
        <v>232</v>
      </c>
      <c r="BJ65" s="4">
        <v>1</v>
      </c>
      <c r="BK65" s="4">
        <v>1</v>
      </c>
      <c r="BL65" s="4">
        <v>2</v>
      </c>
      <c r="BM65" s="4" t="s">
        <v>232</v>
      </c>
      <c r="BN65" s="4" t="s">
        <v>232</v>
      </c>
      <c r="BO65" s="4">
        <v>2</v>
      </c>
      <c r="BP65" s="4">
        <v>2</v>
      </c>
      <c r="BQ65" s="4">
        <v>3</v>
      </c>
      <c r="BR65" s="4">
        <v>1</v>
      </c>
      <c r="BS65" s="4">
        <v>1</v>
      </c>
      <c r="BT65" s="4">
        <v>3</v>
      </c>
      <c r="BU65" s="4">
        <v>1</v>
      </c>
      <c r="BV65" s="4">
        <v>1</v>
      </c>
      <c r="BW65" s="4">
        <v>1</v>
      </c>
      <c r="BX65" s="4">
        <v>1</v>
      </c>
      <c r="BY65" s="4">
        <v>2</v>
      </c>
      <c r="BZ65" s="4">
        <v>1</v>
      </c>
      <c r="CA65" s="4">
        <v>2</v>
      </c>
      <c r="CB65" s="4">
        <v>2</v>
      </c>
      <c r="CC65" s="4">
        <v>2</v>
      </c>
      <c r="CD65" s="4">
        <v>2</v>
      </c>
      <c r="CE65" s="4">
        <v>2</v>
      </c>
      <c r="CF65" s="4">
        <v>2</v>
      </c>
      <c r="CG65" s="4" t="s">
        <v>232</v>
      </c>
      <c r="CH65" s="4">
        <v>2</v>
      </c>
      <c r="CI65" s="4" t="s">
        <v>232</v>
      </c>
      <c r="CJ65" s="4">
        <v>1</v>
      </c>
      <c r="CK65" s="4">
        <v>2</v>
      </c>
      <c r="CL65" s="4">
        <v>3</v>
      </c>
      <c r="CM65" s="4">
        <v>3</v>
      </c>
      <c r="CN65" s="4" t="s">
        <v>232</v>
      </c>
      <c r="CO65" s="4">
        <v>1</v>
      </c>
      <c r="CP65" s="4">
        <v>2</v>
      </c>
      <c r="CQ65" s="4">
        <v>1</v>
      </c>
      <c r="CR65" s="4">
        <v>2</v>
      </c>
      <c r="CS65" s="4">
        <v>2</v>
      </c>
      <c r="CT65" s="4">
        <v>2</v>
      </c>
      <c r="CU65" s="4">
        <v>2</v>
      </c>
      <c r="CV65" s="4">
        <v>4</v>
      </c>
      <c r="CW65" s="4">
        <v>1</v>
      </c>
      <c r="CX65" s="4">
        <v>2</v>
      </c>
      <c r="CY65" s="14">
        <f>AVERAGE(B65:CX65)</f>
        <v>1.797752808988764</v>
      </c>
      <c r="CZ65">
        <f>COUNTIF(B65:CX65, 1)</f>
        <v>34</v>
      </c>
      <c r="DA65">
        <f>COUNTIF(B65:CX65, 2)</f>
        <v>42</v>
      </c>
      <c r="DB65">
        <f>COUNTIF(B65:CX65,3)</f>
        <v>10</v>
      </c>
      <c r="DC65">
        <f>COUNTIF(B65:CX65, 4)</f>
        <v>3</v>
      </c>
      <c r="DD65">
        <f>COUNTIF(B65:CX65, "N")</f>
        <v>12</v>
      </c>
      <c r="DF65" s="20">
        <f t="shared" si="46"/>
        <v>0.75247524752475248</v>
      </c>
      <c r="DG65" s="20">
        <f t="shared" si="47"/>
        <v>0.12871287128712872</v>
      </c>
    </row>
    <row r="66" spans="1:111" ht="15" thickBot="1" x14ac:dyDescent="0.4">
      <c r="A66" s="1" t="s">
        <v>54</v>
      </c>
      <c r="B66" s="4">
        <v>4</v>
      </c>
      <c r="C66" s="4">
        <v>3</v>
      </c>
      <c r="D66" s="4">
        <v>4</v>
      </c>
      <c r="E66" s="4">
        <v>2</v>
      </c>
      <c r="F66" s="4">
        <v>1</v>
      </c>
      <c r="G66" s="4">
        <v>2</v>
      </c>
      <c r="H66" s="4">
        <v>1</v>
      </c>
      <c r="I66" s="4">
        <v>1</v>
      </c>
      <c r="J66" s="4" t="s">
        <v>232</v>
      </c>
      <c r="K66" s="4" t="s">
        <v>232</v>
      </c>
      <c r="L66" s="4">
        <v>1</v>
      </c>
      <c r="M66" s="4">
        <v>2</v>
      </c>
      <c r="N66" s="4">
        <v>1</v>
      </c>
      <c r="O66" s="4">
        <v>3</v>
      </c>
      <c r="P66" s="4">
        <v>2</v>
      </c>
      <c r="Q66" s="4">
        <v>1</v>
      </c>
      <c r="R66" s="4">
        <v>2</v>
      </c>
      <c r="S66" s="4">
        <v>3</v>
      </c>
      <c r="T66" s="4">
        <v>4</v>
      </c>
      <c r="U66" s="4">
        <v>2</v>
      </c>
      <c r="V66" s="4">
        <v>2</v>
      </c>
      <c r="W66" s="4">
        <v>4</v>
      </c>
      <c r="X66" s="4">
        <v>1</v>
      </c>
      <c r="Y66" s="4">
        <v>2</v>
      </c>
      <c r="Z66" s="4">
        <v>2</v>
      </c>
      <c r="AA66" s="4">
        <v>2</v>
      </c>
      <c r="AB66" s="4">
        <v>1</v>
      </c>
      <c r="AC66" s="4">
        <v>1</v>
      </c>
      <c r="AD66" s="4">
        <v>1</v>
      </c>
      <c r="AE66" s="4">
        <v>1</v>
      </c>
      <c r="AF66" s="4">
        <v>1</v>
      </c>
      <c r="AG66" s="4">
        <v>3</v>
      </c>
      <c r="AH66" s="4">
        <v>1</v>
      </c>
      <c r="AI66" s="4">
        <v>1</v>
      </c>
      <c r="AJ66" s="4">
        <v>2</v>
      </c>
      <c r="AK66" s="4">
        <v>2</v>
      </c>
      <c r="AL66" s="4">
        <v>1</v>
      </c>
      <c r="AM66" s="4">
        <v>1</v>
      </c>
      <c r="AN66" s="4">
        <v>1</v>
      </c>
      <c r="AO66" s="4">
        <v>2</v>
      </c>
      <c r="AP66" s="4">
        <v>3</v>
      </c>
      <c r="AQ66" s="4">
        <v>2</v>
      </c>
      <c r="AR66" s="4">
        <v>1</v>
      </c>
      <c r="AS66" s="4">
        <v>3</v>
      </c>
      <c r="AT66" s="4">
        <v>2</v>
      </c>
      <c r="AU66" s="4">
        <v>4</v>
      </c>
      <c r="AV66" s="4">
        <v>1</v>
      </c>
      <c r="AW66" s="4" t="s">
        <v>232</v>
      </c>
      <c r="AX66" s="4">
        <v>3</v>
      </c>
      <c r="AY66" s="4">
        <v>2</v>
      </c>
      <c r="AZ66" s="4">
        <v>1</v>
      </c>
      <c r="BA66" s="4">
        <v>2</v>
      </c>
      <c r="BB66" s="4">
        <v>1</v>
      </c>
      <c r="BC66" s="4">
        <v>2</v>
      </c>
      <c r="BD66" s="4">
        <v>1</v>
      </c>
      <c r="BE66" s="4" t="s">
        <v>232</v>
      </c>
      <c r="BF66" s="4">
        <v>1</v>
      </c>
      <c r="BG66" s="4">
        <v>1</v>
      </c>
      <c r="BH66" s="4">
        <v>1</v>
      </c>
      <c r="BI66" s="4">
        <v>1</v>
      </c>
      <c r="BJ66" s="4">
        <v>1</v>
      </c>
      <c r="BK66" s="4">
        <v>1</v>
      </c>
      <c r="BL66" s="4">
        <v>2</v>
      </c>
      <c r="BM66" s="4" t="s">
        <v>232</v>
      </c>
      <c r="BN66" s="4">
        <v>1</v>
      </c>
      <c r="BO66" s="4">
        <v>2</v>
      </c>
      <c r="BP66" s="4">
        <v>3</v>
      </c>
      <c r="BQ66" s="4">
        <v>1</v>
      </c>
      <c r="BR66" s="4">
        <v>2</v>
      </c>
      <c r="BS66" s="4">
        <v>1</v>
      </c>
      <c r="BT66" s="4">
        <v>3</v>
      </c>
      <c r="BU66" s="4">
        <v>1</v>
      </c>
      <c r="BV66" s="4">
        <v>3</v>
      </c>
      <c r="BW66" s="4">
        <v>3</v>
      </c>
      <c r="BX66" s="4">
        <v>1</v>
      </c>
      <c r="BY66" s="4">
        <v>1</v>
      </c>
      <c r="BZ66" s="4">
        <v>1</v>
      </c>
      <c r="CA66" s="4">
        <v>3</v>
      </c>
      <c r="CB66" s="4">
        <v>2</v>
      </c>
      <c r="CC66" s="4">
        <v>2</v>
      </c>
      <c r="CD66" s="4">
        <v>2</v>
      </c>
      <c r="CE66" s="4">
        <v>2</v>
      </c>
      <c r="CF66" s="4">
        <v>2</v>
      </c>
      <c r="CG66" s="4">
        <v>2</v>
      </c>
      <c r="CH66" s="4">
        <v>3</v>
      </c>
      <c r="CI66" s="4">
        <v>1</v>
      </c>
      <c r="CJ66" s="4">
        <v>1</v>
      </c>
      <c r="CK66" s="4">
        <v>3</v>
      </c>
      <c r="CL66" s="4">
        <v>3</v>
      </c>
      <c r="CM66" s="4">
        <v>3</v>
      </c>
      <c r="CN66" s="4">
        <v>1</v>
      </c>
      <c r="CO66" s="4">
        <v>1</v>
      </c>
      <c r="CP66" s="4">
        <v>2</v>
      </c>
      <c r="CQ66" s="4">
        <v>1</v>
      </c>
      <c r="CR66" s="4">
        <v>2</v>
      </c>
      <c r="CS66" s="4">
        <v>2</v>
      </c>
      <c r="CT66" s="4">
        <v>1</v>
      </c>
      <c r="CU66" s="4">
        <v>1</v>
      </c>
      <c r="CV66" s="4">
        <v>1</v>
      </c>
      <c r="CW66" s="4">
        <v>1</v>
      </c>
      <c r="CX66" s="4" t="s">
        <v>232</v>
      </c>
      <c r="CY66" s="14">
        <f>AVERAGE(B66:CX66)</f>
        <v>1.8105263157894738</v>
      </c>
      <c r="CZ66">
        <f>COUNTIF(B66:CX66, 1)</f>
        <v>44</v>
      </c>
      <c r="DA66">
        <f>COUNTIF(B66:CX66, 2)</f>
        <v>30</v>
      </c>
      <c r="DB66">
        <f>COUNTIF(B66:CX66,3)</f>
        <v>16</v>
      </c>
      <c r="DC66">
        <f>COUNTIF(B66:CX66, 4)</f>
        <v>5</v>
      </c>
      <c r="DD66">
        <f>COUNTIF(B66:CX66, "N")</f>
        <v>6</v>
      </c>
      <c r="DF66" s="20">
        <f t="shared" si="46"/>
        <v>0.73267326732673266</v>
      </c>
      <c r="DG66" s="20">
        <f t="shared" si="47"/>
        <v>0.20792079207920791</v>
      </c>
    </row>
    <row r="67" spans="1:111" ht="16" thickBot="1" x14ac:dyDescent="0.4">
      <c r="A67" s="6" t="s">
        <v>55</v>
      </c>
      <c r="B67" s="4"/>
      <c r="C67" s="4"/>
      <c r="D67" s="4" t="s">
        <v>95</v>
      </c>
      <c r="E67" s="4"/>
      <c r="F67" s="4" t="s">
        <v>106</v>
      </c>
      <c r="G67" s="4"/>
      <c r="H67" s="4"/>
      <c r="I67" s="4"/>
      <c r="J67" s="4"/>
      <c r="K67" s="4"/>
      <c r="L67" s="4"/>
      <c r="M67" s="4"/>
      <c r="N67" s="4" t="s">
        <v>174</v>
      </c>
      <c r="O67" s="4"/>
      <c r="P67" s="4"/>
      <c r="Q67" s="4"/>
      <c r="R67" s="4"/>
      <c r="S67" s="4"/>
      <c r="T67" s="4"/>
      <c r="U67" s="4"/>
      <c r="V67" s="4"/>
      <c r="W67" s="4"/>
      <c r="X67" s="4"/>
      <c r="Y67" s="4"/>
      <c r="Z67" s="4"/>
      <c r="AA67" s="4"/>
      <c r="AB67" s="4"/>
      <c r="AC67" s="4"/>
      <c r="AD67" s="4"/>
      <c r="AE67" s="4"/>
      <c r="AF67" s="4" t="s">
        <v>197</v>
      </c>
      <c r="AG67" s="4"/>
      <c r="AH67" s="4"/>
      <c r="AI67" s="4" t="s">
        <v>194</v>
      </c>
      <c r="AJ67" s="4"/>
      <c r="AK67" s="4"/>
      <c r="AL67" s="4"/>
      <c r="AM67" s="4"/>
      <c r="AN67" s="4"/>
      <c r="AO67" s="4"/>
      <c r="AP67" s="4" t="s">
        <v>230</v>
      </c>
      <c r="AQ67" s="4"/>
      <c r="AR67" s="4"/>
      <c r="AS67" s="4"/>
      <c r="AT67" s="4"/>
      <c r="AU67" s="4"/>
      <c r="AV67" s="4" t="s">
        <v>146</v>
      </c>
      <c r="AW67" s="4"/>
      <c r="AX67" s="4"/>
      <c r="AY67" s="4"/>
      <c r="AZ67" s="4"/>
      <c r="BA67" s="4"/>
      <c r="BB67" s="4"/>
      <c r="BC67" s="4"/>
      <c r="BD67" s="4"/>
      <c r="BE67" s="4"/>
      <c r="BF67" s="4"/>
      <c r="BG67" s="4"/>
      <c r="BH67" s="4"/>
      <c r="BI67" s="4"/>
      <c r="BJ67" s="4"/>
      <c r="BK67" s="4"/>
      <c r="BL67" s="4"/>
      <c r="BM67" s="4"/>
      <c r="BN67" s="4"/>
      <c r="BO67" s="4"/>
      <c r="BP67" s="4"/>
      <c r="BQ67" s="4"/>
      <c r="BR67" s="4"/>
      <c r="BS67" s="4"/>
      <c r="BT67" s="4">
        <v>1</v>
      </c>
      <c r="BU67" s="4"/>
      <c r="BV67" s="4" t="s">
        <v>92</v>
      </c>
      <c r="BW67" s="4" t="s">
        <v>92</v>
      </c>
      <c r="BX67" s="4"/>
      <c r="BY67" s="4"/>
      <c r="BZ67" s="4"/>
      <c r="CA67" s="4" t="s">
        <v>273</v>
      </c>
      <c r="CB67" s="4"/>
      <c r="CC67" s="4"/>
      <c r="CD67" s="4" t="s">
        <v>274</v>
      </c>
      <c r="CE67" s="4"/>
      <c r="CF67" s="4"/>
      <c r="CG67" s="4" t="s">
        <v>275</v>
      </c>
      <c r="CH67" s="4" t="s">
        <v>276</v>
      </c>
      <c r="CI67" s="4" t="s">
        <v>277</v>
      </c>
      <c r="CJ67" s="4" t="s">
        <v>278</v>
      </c>
      <c r="CK67" s="4" t="s">
        <v>279</v>
      </c>
      <c r="CL67" s="4"/>
      <c r="CM67" s="4"/>
      <c r="CN67" s="4"/>
      <c r="CO67" s="4"/>
      <c r="CP67" s="4"/>
      <c r="CQ67" s="4"/>
      <c r="CR67" s="4" t="s">
        <v>280</v>
      </c>
      <c r="CS67" s="4"/>
      <c r="CT67" s="4" t="s">
        <v>281</v>
      </c>
      <c r="CU67" s="4" t="s">
        <v>282</v>
      </c>
      <c r="CV67" s="4" t="s">
        <v>284</v>
      </c>
      <c r="CW67" s="4"/>
      <c r="CX67" s="4"/>
    </row>
    <row r="68" spans="1:111" x14ac:dyDescent="0.35">
      <c r="A68" s="3"/>
    </row>
    <row r="69" spans="1:111" ht="19" thickBot="1" x14ac:dyDescent="0.4">
      <c r="A69" s="2" t="s">
        <v>76</v>
      </c>
      <c r="CY69" s="18" t="s">
        <v>325</v>
      </c>
      <c r="CZ69" s="19" t="s">
        <v>326</v>
      </c>
    </row>
    <row r="70" spans="1:111" ht="15" thickBot="1" x14ac:dyDescent="0.4">
      <c r="A70" s="4" t="s">
        <v>56</v>
      </c>
      <c r="B70" s="4" t="s">
        <v>86</v>
      </c>
      <c r="C70" s="4" t="s">
        <v>86</v>
      </c>
      <c r="D70" s="4" t="s">
        <v>86</v>
      </c>
      <c r="E70" s="4" t="s">
        <v>90</v>
      </c>
      <c r="F70" s="4" t="s">
        <v>86</v>
      </c>
      <c r="G70" s="4" t="s">
        <v>86</v>
      </c>
      <c r="H70" s="4" t="s">
        <v>90</v>
      </c>
      <c r="I70" s="4" t="s">
        <v>90</v>
      </c>
      <c r="J70" s="4" t="s">
        <v>90</v>
      </c>
      <c r="K70" s="4" t="s">
        <v>86</v>
      </c>
      <c r="L70" s="4" t="s">
        <v>86</v>
      </c>
      <c r="M70" s="4" t="s">
        <v>86</v>
      </c>
      <c r="N70" s="4" t="s">
        <v>86</v>
      </c>
      <c r="O70" s="4" t="s">
        <v>86</v>
      </c>
      <c r="P70" s="4" t="s">
        <v>90</v>
      </c>
      <c r="Q70" s="4" t="s">
        <v>86</v>
      </c>
      <c r="R70" s="4" t="s">
        <v>90</v>
      </c>
      <c r="S70" s="4" t="s">
        <v>86</v>
      </c>
      <c r="T70" s="4" t="s">
        <v>86</v>
      </c>
      <c r="U70" s="4"/>
      <c r="V70" s="4" t="s">
        <v>86</v>
      </c>
      <c r="W70" s="4" t="s">
        <v>90</v>
      </c>
      <c r="X70" s="4" t="s">
        <v>90</v>
      </c>
      <c r="Y70" s="4" t="s">
        <v>86</v>
      </c>
      <c r="Z70" s="4" t="s">
        <v>86</v>
      </c>
      <c r="AA70" s="4" t="s">
        <v>86</v>
      </c>
      <c r="AB70" s="4" t="s">
        <v>90</v>
      </c>
      <c r="AC70" s="4" t="s">
        <v>90</v>
      </c>
      <c r="AD70" s="4" t="s">
        <v>86</v>
      </c>
      <c r="AE70" s="4" t="s">
        <v>90</v>
      </c>
      <c r="AF70" s="4" t="s">
        <v>86</v>
      </c>
      <c r="AG70" s="4" t="s">
        <v>90</v>
      </c>
      <c r="AH70" s="4" t="s">
        <v>86</v>
      </c>
      <c r="AI70" s="4" t="s">
        <v>86</v>
      </c>
      <c r="AJ70" s="4" t="s">
        <v>90</v>
      </c>
      <c r="AK70" s="4" t="s">
        <v>90</v>
      </c>
      <c r="AL70" s="4" t="s">
        <v>90</v>
      </c>
      <c r="AM70" s="4" t="s">
        <v>86</v>
      </c>
      <c r="AN70" s="4" t="s">
        <v>86</v>
      </c>
      <c r="AO70" s="4" t="s">
        <v>86</v>
      </c>
      <c r="AP70" s="4" t="s">
        <v>86</v>
      </c>
      <c r="AQ70" s="4" t="s">
        <v>90</v>
      </c>
      <c r="AR70" s="4" t="s">
        <v>86</v>
      </c>
      <c r="AS70" s="4" t="s">
        <v>86</v>
      </c>
      <c r="AT70" s="4" t="s">
        <v>86</v>
      </c>
      <c r="AU70" s="4" t="s">
        <v>90</v>
      </c>
      <c r="AV70" s="4" t="s">
        <v>90</v>
      </c>
      <c r="AW70" s="4" t="s">
        <v>90</v>
      </c>
      <c r="AX70" s="4" t="s">
        <v>90</v>
      </c>
      <c r="AY70" s="4" t="s">
        <v>86</v>
      </c>
      <c r="AZ70" s="4" t="s">
        <v>86</v>
      </c>
      <c r="BA70" s="4" t="s">
        <v>86</v>
      </c>
      <c r="BB70" s="4" t="s">
        <v>86</v>
      </c>
      <c r="BC70" s="4" t="s">
        <v>90</v>
      </c>
      <c r="BD70" s="4" t="s">
        <v>90</v>
      </c>
      <c r="BE70" s="4" t="s">
        <v>90</v>
      </c>
      <c r="BF70" s="4" t="s">
        <v>86</v>
      </c>
      <c r="BG70" s="4" t="s">
        <v>86</v>
      </c>
      <c r="BH70" s="4" t="s">
        <v>86</v>
      </c>
      <c r="BI70" s="4" t="s">
        <v>86</v>
      </c>
      <c r="BJ70" s="4" t="s">
        <v>90</v>
      </c>
      <c r="BK70" s="4" t="s">
        <v>86</v>
      </c>
      <c r="BL70" s="4" t="s">
        <v>86</v>
      </c>
      <c r="BM70" s="4" t="s">
        <v>86</v>
      </c>
      <c r="BN70" s="4" t="s">
        <v>86</v>
      </c>
      <c r="BO70" s="4" t="s">
        <v>90</v>
      </c>
      <c r="BP70" s="4" t="s">
        <v>90</v>
      </c>
      <c r="BQ70" s="4" t="s">
        <v>86</v>
      </c>
      <c r="BR70" s="4" t="s">
        <v>90</v>
      </c>
      <c r="BS70" s="4" t="s">
        <v>86</v>
      </c>
      <c r="BT70" s="4" t="s">
        <v>86</v>
      </c>
      <c r="BU70" s="4" t="s">
        <v>90</v>
      </c>
      <c r="BV70" s="4" t="s">
        <v>86</v>
      </c>
      <c r="BW70" s="4" t="s">
        <v>86</v>
      </c>
      <c r="BX70" s="4" t="s">
        <v>90</v>
      </c>
      <c r="BY70" s="4" t="s">
        <v>90</v>
      </c>
      <c r="BZ70" s="4" t="s">
        <v>86</v>
      </c>
      <c r="CA70" s="4" t="s">
        <v>90</v>
      </c>
      <c r="CB70" s="4" t="s">
        <v>86</v>
      </c>
      <c r="CC70" s="4" t="s">
        <v>86</v>
      </c>
      <c r="CD70" s="4" t="s">
        <v>86</v>
      </c>
      <c r="CE70" s="4" t="s">
        <v>90</v>
      </c>
      <c r="CF70" s="4" t="s">
        <v>86</v>
      </c>
      <c r="CG70" s="4" t="s">
        <v>86</v>
      </c>
      <c r="CH70" s="4" t="s">
        <v>86</v>
      </c>
      <c r="CI70" s="4" t="s">
        <v>86</v>
      </c>
      <c r="CJ70" s="4"/>
      <c r="CK70" s="4" t="s">
        <v>86</v>
      </c>
      <c r="CL70" s="4" t="s">
        <v>86</v>
      </c>
      <c r="CM70" s="4" t="s">
        <v>86</v>
      </c>
      <c r="CN70" s="4" t="s">
        <v>86</v>
      </c>
      <c r="CO70" s="4" t="s">
        <v>86</v>
      </c>
      <c r="CP70" s="4" t="s">
        <v>90</v>
      </c>
      <c r="CQ70" s="4" t="s">
        <v>86</v>
      </c>
      <c r="CR70" s="4" t="s">
        <v>86</v>
      </c>
      <c r="CS70" s="4" t="s">
        <v>86</v>
      </c>
      <c r="CT70" s="4" t="s">
        <v>86</v>
      </c>
      <c r="CU70" s="4" t="s">
        <v>86</v>
      </c>
      <c r="CV70" s="4" t="s">
        <v>90</v>
      </c>
      <c r="CW70" s="4" t="s">
        <v>86</v>
      </c>
      <c r="CX70" s="4" t="s">
        <v>86</v>
      </c>
      <c r="CY70" s="15">
        <f>COUNTIF(B70:CX70, "a")</f>
        <v>65</v>
      </c>
      <c r="CZ70" s="15">
        <f>COUNTIF(B70:CX70, "n")</f>
        <v>34</v>
      </c>
    </row>
    <row r="71" spans="1:111" ht="15" thickBot="1" x14ac:dyDescent="0.4">
      <c r="A71" s="4" t="s">
        <v>57</v>
      </c>
      <c r="B71" s="4">
        <v>1</v>
      </c>
      <c r="C71" s="4">
        <v>1</v>
      </c>
      <c r="D71" s="4">
        <v>1</v>
      </c>
      <c r="E71" s="4"/>
      <c r="F71" s="4">
        <v>1</v>
      </c>
      <c r="G71" s="4"/>
      <c r="H71" s="4"/>
      <c r="I71" s="4"/>
      <c r="J71" s="4"/>
      <c r="K71" s="4">
        <v>1</v>
      </c>
      <c r="L71" s="4"/>
      <c r="M71" s="4">
        <v>1</v>
      </c>
      <c r="N71" s="4"/>
      <c r="O71" s="4"/>
      <c r="P71" s="4"/>
      <c r="Q71" s="4"/>
      <c r="R71" s="4"/>
      <c r="S71" s="4"/>
      <c r="T71" s="4"/>
      <c r="U71" s="4"/>
      <c r="V71" s="4">
        <v>1</v>
      </c>
      <c r="W71" s="4"/>
      <c r="X71" s="4"/>
      <c r="Y71" s="4"/>
      <c r="Z71" s="4"/>
      <c r="AA71" s="4"/>
      <c r="AB71" s="4"/>
      <c r="AC71" s="4"/>
      <c r="AD71" s="4">
        <v>1</v>
      </c>
      <c r="AE71" s="4"/>
      <c r="AF71" s="4"/>
      <c r="AG71" s="4"/>
      <c r="AH71" s="4">
        <v>1</v>
      </c>
      <c r="AI71" s="4"/>
      <c r="AJ71" s="4"/>
      <c r="AK71" s="4"/>
      <c r="AL71" s="4"/>
      <c r="AM71" s="4"/>
      <c r="AN71" s="4">
        <v>1</v>
      </c>
      <c r="AO71" s="4">
        <v>1</v>
      </c>
      <c r="AP71" s="4">
        <v>1</v>
      </c>
      <c r="AQ71" s="4"/>
      <c r="AR71" s="4"/>
      <c r="AS71" s="4">
        <v>1</v>
      </c>
      <c r="AT71" s="4"/>
      <c r="AU71" s="4"/>
      <c r="AV71" s="4"/>
      <c r="AW71" s="4"/>
      <c r="AX71" s="4"/>
      <c r="AY71" s="4">
        <v>1</v>
      </c>
      <c r="AZ71" s="4"/>
      <c r="BA71" s="4">
        <v>1</v>
      </c>
      <c r="BB71" s="4">
        <v>1</v>
      </c>
      <c r="BC71" s="4"/>
      <c r="BD71" s="4"/>
      <c r="BE71" s="4"/>
      <c r="BF71" s="4">
        <v>1</v>
      </c>
      <c r="BG71" s="4"/>
      <c r="BH71" s="4"/>
      <c r="BI71" s="4"/>
      <c r="BJ71" s="4"/>
      <c r="BK71" s="4"/>
      <c r="BL71" s="4"/>
      <c r="BM71" s="4"/>
      <c r="BN71" s="4"/>
      <c r="BO71" s="4"/>
      <c r="BP71" s="4"/>
      <c r="BQ71" s="4">
        <v>1</v>
      </c>
      <c r="BR71" s="4"/>
      <c r="BS71" s="4"/>
      <c r="BT71" s="4"/>
      <c r="BU71" s="4"/>
      <c r="BV71" s="4"/>
      <c r="BW71" s="4"/>
      <c r="BX71" s="4"/>
      <c r="BY71" s="4"/>
      <c r="BZ71" s="4"/>
      <c r="CA71" s="4"/>
      <c r="CB71" s="4"/>
      <c r="CC71" s="4"/>
      <c r="CD71" s="4"/>
      <c r="CE71" s="4"/>
      <c r="CF71" s="4"/>
      <c r="CG71" s="4"/>
      <c r="CH71" s="4">
        <v>1</v>
      </c>
      <c r="CI71" s="4">
        <v>1</v>
      </c>
      <c r="CJ71" s="4"/>
      <c r="CK71" s="4"/>
      <c r="CL71" s="4"/>
      <c r="CM71" s="4"/>
      <c r="CN71" s="4">
        <v>1</v>
      </c>
      <c r="CO71" s="4">
        <v>1</v>
      </c>
      <c r="CP71" s="4"/>
      <c r="CQ71" s="4">
        <v>1</v>
      </c>
      <c r="CR71" s="4"/>
      <c r="CS71" s="4"/>
      <c r="CT71" s="4"/>
      <c r="CU71" s="4"/>
      <c r="CV71" s="4"/>
      <c r="CW71" s="4"/>
      <c r="CX71" s="4">
        <v>1</v>
      </c>
      <c r="CY71" s="15">
        <f t="shared" ref="CY71:CY78" si="48">SUM(B71:CX71)</f>
        <v>24</v>
      </c>
    </row>
    <row r="72" spans="1:111" ht="15" thickBot="1" x14ac:dyDescent="0.4">
      <c r="A72" s="4" t="s">
        <v>58</v>
      </c>
      <c r="B72" s="4"/>
      <c r="C72" s="4"/>
      <c r="D72" s="4"/>
      <c r="E72" s="4"/>
      <c r="F72" s="4">
        <v>1</v>
      </c>
      <c r="G72" s="4"/>
      <c r="H72" s="4"/>
      <c r="I72" s="4"/>
      <c r="J72" s="4"/>
      <c r="K72" s="4"/>
      <c r="L72" s="4"/>
      <c r="M72" s="4"/>
      <c r="N72" s="4"/>
      <c r="O72" s="4"/>
      <c r="P72" s="4"/>
      <c r="Q72" s="4">
        <v>1</v>
      </c>
      <c r="R72" s="4"/>
      <c r="S72" s="4"/>
      <c r="T72" s="4"/>
      <c r="U72" s="4"/>
      <c r="V72" s="4"/>
      <c r="W72" s="4"/>
      <c r="X72" s="4"/>
      <c r="Y72" s="4"/>
      <c r="Z72" s="4"/>
      <c r="AA72" s="4"/>
      <c r="AB72" s="4"/>
      <c r="AC72" s="4"/>
      <c r="AD72" s="4"/>
      <c r="AE72" s="4"/>
      <c r="AF72" s="4"/>
      <c r="AG72" s="4"/>
      <c r="AH72" s="4"/>
      <c r="AI72" s="4"/>
      <c r="AJ72" s="4"/>
      <c r="AK72" s="4"/>
      <c r="AL72" s="4"/>
      <c r="AM72" s="4"/>
      <c r="AN72" s="4"/>
      <c r="AO72" s="4"/>
      <c r="AP72" s="4">
        <v>1</v>
      </c>
      <c r="AQ72" s="4"/>
      <c r="AR72" s="4"/>
      <c r="AS72" s="4"/>
      <c r="AT72" s="4"/>
      <c r="AU72" s="4"/>
      <c r="AV72" s="4"/>
      <c r="AW72" s="4"/>
      <c r="AX72" s="4"/>
      <c r="AY72" s="4"/>
      <c r="AZ72" s="4"/>
      <c r="BA72" s="4"/>
      <c r="BB72" s="4"/>
      <c r="BC72" s="4"/>
      <c r="BD72" s="4"/>
      <c r="BE72" s="4"/>
      <c r="BF72" s="4"/>
      <c r="BG72" s="4"/>
      <c r="BH72" s="4"/>
      <c r="BI72" s="4">
        <v>1</v>
      </c>
      <c r="BJ72" s="4"/>
      <c r="BK72" s="4"/>
      <c r="BL72" s="4"/>
      <c r="BM72" s="4"/>
      <c r="BN72" s="4"/>
      <c r="BO72" s="4"/>
      <c r="BP72" s="4"/>
      <c r="BQ72" s="4"/>
      <c r="BR72" s="4"/>
      <c r="BS72" s="4"/>
      <c r="BT72" s="4"/>
      <c r="BU72" s="4"/>
      <c r="BV72" s="4"/>
      <c r="BW72" s="4"/>
      <c r="BX72" s="4"/>
      <c r="BY72" s="4"/>
      <c r="BZ72" s="4"/>
      <c r="CA72" s="4"/>
      <c r="CB72" s="4">
        <v>1</v>
      </c>
      <c r="CC72" s="4"/>
      <c r="CD72" s="4"/>
      <c r="CE72" s="4"/>
      <c r="CF72" s="4"/>
      <c r="CG72" s="4"/>
      <c r="CH72" s="4"/>
      <c r="CI72" s="4"/>
      <c r="CJ72" s="4"/>
      <c r="CK72" s="4"/>
      <c r="CL72" s="4"/>
      <c r="CM72" s="4"/>
      <c r="CN72" s="4"/>
      <c r="CO72" s="4"/>
      <c r="CP72" s="4"/>
      <c r="CQ72" s="4"/>
      <c r="CR72" s="4"/>
      <c r="CS72" s="4"/>
      <c r="CT72" s="4"/>
      <c r="CU72" s="4"/>
      <c r="CV72" s="4"/>
      <c r="CW72" s="4"/>
      <c r="CX72" s="4"/>
      <c r="CY72" s="15">
        <f t="shared" si="48"/>
        <v>5</v>
      </c>
    </row>
    <row r="73" spans="1:111" ht="15" thickBot="1" x14ac:dyDescent="0.4">
      <c r="A73" s="4" t="s">
        <v>59</v>
      </c>
      <c r="B73" s="4"/>
      <c r="C73" s="4"/>
      <c r="D73" s="4">
        <v>1</v>
      </c>
      <c r="E73" s="4"/>
      <c r="F73" s="4"/>
      <c r="G73" s="4"/>
      <c r="H73" s="4"/>
      <c r="I73" s="4"/>
      <c r="J73" s="4"/>
      <c r="K73" s="4"/>
      <c r="L73" s="4"/>
      <c r="M73" s="4">
        <v>1</v>
      </c>
      <c r="N73" s="4"/>
      <c r="O73" s="4">
        <v>1</v>
      </c>
      <c r="P73" s="4"/>
      <c r="Q73" s="4"/>
      <c r="R73" s="4"/>
      <c r="S73" s="4">
        <v>1</v>
      </c>
      <c r="T73" s="4"/>
      <c r="U73" s="4"/>
      <c r="V73" s="4"/>
      <c r="W73" s="4"/>
      <c r="X73" s="4"/>
      <c r="Y73" s="4"/>
      <c r="Z73" s="4"/>
      <c r="AA73" s="4">
        <v>1</v>
      </c>
      <c r="AB73" s="4"/>
      <c r="AC73" s="4"/>
      <c r="AD73" s="4"/>
      <c r="AE73" s="4"/>
      <c r="AF73" s="4"/>
      <c r="AG73" s="4"/>
      <c r="AH73" s="4">
        <v>1</v>
      </c>
      <c r="AI73" s="4"/>
      <c r="AJ73" s="4"/>
      <c r="AK73" s="4"/>
      <c r="AL73" s="4"/>
      <c r="AM73" s="4"/>
      <c r="AN73" s="4"/>
      <c r="AO73" s="4"/>
      <c r="AP73" s="4">
        <v>1</v>
      </c>
      <c r="AQ73" s="4"/>
      <c r="AR73" s="4"/>
      <c r="AS73" s="4"/>
      <c r="AT73" s="4">
        <v>1</v>
      </c>
      <c r="AU73" s="4"/>
      <c r="AV73" s="4"/>
      <c r="AW73" s="4"/>
      <c r="AX73" s="4"/>
      <c r="AY73" s="4"/>
      <c r="AZ73" s="4"/>
      <c r="BA73" s="4"/>
      <c r="BB73" s="4"/>
      <c r="BC73" s="4"/>
      <c r="BD73" s="4"/>
      <c r="BE73" s="4"/>
      <c r="BF73" s="4"/>
      <c r="BG73" s="4"/>
      <c r="BH73" s="4"/>
      <c r="BI73" s="4"/>
      <c r="BJ73" s="4"/>
      <c r="BK73" s="4"/>
      <c r="BL73" s="4"/>
      <c r="BM73" s="4"/>
      <c r="BN73" s="4"/>
      <c r="BO73" s="4"/>
      <c r="BP73" s="4"/>
      <c r="BQ73" s="4">
        <v>1</v>
      </c>
      <c r="BR73" s="4"/>
      <c r="BS73" s="4"/>
      <c r="BT73" s="4">
        <v>1</v>
      </c>
      <c r="BU73" s="4"/>
      <c r="BV73" s="4"/>
      <c r="BW73" s="4"/>
      <c r="BX73" s="4"/>
      <c r="BY73" s="4"/>
      <c r="BZ73" s="4"/>
      <c r="CA73" s="4"/>
      <c r="CB73" s="4">
        <v>1</v>
      </c>
      <c r="CC73" s="4"/>
      <c r="CD73" s="4"/>
      <c r="CE73" s="4"/>
      <c r="CF73" s="4"/>
      <c r="CG73" s="4"/>
      <c r="CH73" s="4"/>
      <c r="CI73" s="4">
        <v>1</v>
      </c>
      <c r="CJ73" s="4"/>
      <c r="CK73" s="4">
        <v>1</v>
      </c>
      <c r="CL73" s="4"/>
      <c r="CM73" s="4"/>
      <c r="CN73" s="4"/>
      <c r="CO73" s="4"/>
      <c r="CP73" s="4"/>
      <c r="CQ73" s="4"/>
      <c r="CR73" s="4">
        <v>1</v>
      </c>
      <c r="CS73" s="4">
        <v>1</v>
      </c>
      <c r="CT73" s="4">
        <v>1</v>
      </c>
      <c r="CU73" s="4">
        <v>1</v>
      </c>
      <c r="CV73" s="4"/>
      <c r="CW73" s="4"/>
      <c r="CX73" s="4"/>
      <c r="CY73" s="15">
        <f t="shared" si="48"/>
        <v>17</v>
      </c>
    </row>
    <row r="74" spans="1:111" ht="15" thickBot="1" x14ac:dyDescent="0.4">
      <c r="A74" s="4" t="s">
        <v>60</v>
      </c>
      <c r="B74" s="4"/>
      <c r="C74" s="4"/>
      <c r="D74" s="4"/>
      <c r="E74" s="4"/>
      <c r="F74" s="4"/>
      <c r="G74" s="4">
        <v>1</v>
      </c>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v>1</v>
      </c>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v>1</v>
      </c>
      <c r="CA74" s="4"/>
      <c r="CB74" s="4"/>
      <c r="CC74" s="4"/>
      <c r="CD74" s="4"/>
      <c r="CE74" s="4"/>
      <c r="CF74" s="4"/>
      <c r="CG74" s="4"/>
      <c r="CH74" s="4"/>
      <c r="CI74" s="4"/>
      <c r="CJ74" s="4"/>
      <c r="CK74" s="4"/>
      <c r="CL74" s="4"/>
      <c r="CM74" s="4"/>
      <c r="CN74" s="4"/>
      <c r="CO74" s="4"/>
      <c r="CP74" s="4"/>
      <c r="CQ74" s="4"/>
      <c r="CR74" s="4"/>
      <c r="CS74" s="4"/>
      <c r="CT74" s="4"/>
      <c r="CU74" s="4"/>
      <c r="CV74" s="4"/>
      <c r="CW74" s="4"/>
      <c r="CX74" s="4">
        <v>1</v>
      </c>
      <c r="CY74" s="15">
        <f t="shared" si="48"/>
        <v>4</v>
      </c>
    </row>
    <row r="75" spans="1:111" ht="15" thickBot="1" x14ac:dyDescent="0.4">
      <c r="A75" s="4" t="s">
        <v>61</v>
      </c>
      <c r="B75" s="4"/>
      <c r="C75" s="4"/>
      <c r="D75" s="4"/>
      <c r="E75" s="4"/>
      <c r="F75" s="4"/>
      <c r="G75" s="4"/>
      <c r="H75" s="4"/>
      <c r="I75" s="4"/>
      <c r="J75" s="4"/>
      <c r="K75" s="4"/>
      <c r="L75" s="4"/>
      <c r="M75" s="4"/>
      <c r="N75" s="4"/>
      <c r="O75" s="4">
        <v>1</v>
      </c>
      <c r="P75" s="4"/>
      <c r="Q75" s="4"/>
      <c r="R75" s="4"/>
      <c r="S75" s="4"/>
      <c r="T75" s="4"/>
      <c r="U75" s="4"/>
      <c r="V75" s="4"/>
      <c r="W75" s="4"/>
      <c r="X75" s="4"/>
      <c r="Y75" s="4"/>
      <c r="Z75" s="4"/>
      <c r="AA75" s="4"/>
      <c r="AB75" s="4"/>
      <c r="AC75" s="4"/>
      <c r="AD75" s="4">
        <v>1</v>
      </c>
      <c r="AE75" s="4"/>
      <c r="AF75" s="4"/>
      <c r="AG75" s="4"/>
      <c r="AH75" s="4"/>
      <c r="AI75" s="4">
        <v>1</v>
      </c>
      <c r="AJ75" s="4"/>
      <c r="AK75" s="4"/>
      <c r="AL75" s="4"/>
      <c r="AM75" s="4"/>
      <c r="AN75" s="4"/>
      <c r="AO75" s="4"/>
      <c r="AP75" s="4">
        <v>1</v>
      </c>
      <c r="AQ75" s="4"/>
      <c r="AR75" s="4"/>
      <c r="AS75" s="4"/>
      <c r="AT75" s="4"/>
      <c r="AU75" s="4"/>
      <c r="AV75" s="4"/>
      <c r="AW75" s="4"/>
      <c r="AX75" s="4"/>
      <c r="AY75" s="4"/>
      <c r="AZ75" s="4"/>
      <c r="BA75" s="4"/>
      <c r="BB75" s="4"/>
      <c r="BC75" s="4"/>
      <c r="BD75" s="4"/>
      <c r="BE75" s="4"/>
      <c r="BF75" s="4"/>
      <c r="BG75" s="4"/>
      <c r="BH75" s="4"/>
      <c r="BI75" s="4"/>
      <c r="BJ75" s="4"/>
      <c r="BK75" s="4"/>
      <c r="BL75" s="4"/>
      <c r="BM75" s="4">
        <v>1</v>
      </c>
      <c r="BN75" s="4"/>
      <c r="BO75" s="4"/>
      <c r="BP75" s="4"/>
      <c r="BQ75" s="4">
        <v>1</v>
      </c>
      <c r="BR75" s="4"/>
      <c r="BS75" s="4">
        <v>1</v>
      </c>
      <c r="BT75" s="4">
        <v>1</v>
      </c>
      <c r="BU75" s="4"/>
      <c r="BV75" s="4"/>
      <c r="BW75" s="4"/>
      <c r="BX75" s="4"/>
      <c r="BY75" s="4"/>
      <c r="BZ75" s="4"/>
      <c r="CA75" s="4"/>
      <c r="CB75" s="4"/>
      <c r="CC75" s="4">
        <v>1</v>
      </c>
      <c r="CD75" s="4"/>
      <c r="CE75" s="4"/>
      <c r="CF75" s="4">
        <v>1</v>
      </c>
      <c r="CG75" s="4"/>
      <c r="CH75" s="4"/>
      <c r="CI75" s="4"/>
      <c r="CJ75" s="4"/>
      <c r="CK75" s="4"/>
      <c r="CL75" s="4"/>
      <c r="CM75" s="4"/>
      <c r="CN75" s="4"/>
      <c r="CO75" s="4"/>
      <c r="CP75" s="4"/>
      <c r="CQ75" s="4"/>
      <c r="CR75" s="4"/>
      <c r="CS75" s="4"/>
      <c r="CT75" s="4"/>
      <c r="CU75" s="4"/>
      <c r="CV75" s="4"/>
      <c r="CW75" s="4"/>
      <c r="CX75" s="4"/>
      <c r="CY75" s="15">
        <f t="shared" si="48"/>
        <v>10</v>
      </c>
    </row>
    <row r="76" spans="1:111" ht="15" thickBot="1" x14ac:dyDescent="0.4">
      <c r="A76" s="4" t="s">
        <v>62</v>
      </c>
      <c r="B76" s="4">
        <v>1</v>
      </c>
      <c r="C76" s="4"/>
      <c r="D76" s="4">
        <v>1</v>
      </c>
      <c r="E76" s="4"/>
      <c r="F76" s="4"/>
      <c r="G76" s="4"/>
      <c r="H76" s="4"/>
      <c r="I76" s="4"/>
      <c r="J76" s="4"/>
      <c r="K76" s="4"/>
      <c r="L76" s="4"/>
      <c r="M76" s="4"/>
      <c r="N76" s="4"/>
      <c r="O76" s="4"/>
      <c r="P76" s="4"/>
      <c r="Q76" s="4"/>
      <c r="R76" s="4"/>
      <c r="S76" s="4"/>
      <c r="T76" s="4"/>
      <c r="U76" s="4"/>
      <c r="V76" s="4">
        <v>1</v>
      </c>
      <c r="W76" s="4"/>
      <c r="X76" s="4"/>
      <c r="Y76" s="4">
        <v>1</v>
      </c>
      <c r="Z76" s="4"/>
      <c r="AA76" s="4"/>
      <c r="AB76" s="4"/>
      <c r="AC76" s="4"/>
      <c r="AD76" s="4"/>
      <c r="AE76" s="4"/>
      <c r="AF76" s="4"/>
      <c r="AG76" s="4"/>
      <c r="AH76" s="4">
        <v>1</v>
      </c>
      <c r="AI76" s="4" t="s">
        <v>195</v>
      </c>
      <c r="AJ76" s="4"/>
      <c r="AK76" s="4"/>
      <c r="AL76" s="4"/>
      <c r="AM76" s="4"/>
      <c r="AN76" s="4">
        <v>1</v>
      </c>
      <c r="AO76" s="4">
        <v>1</v>
      </c>
      <c r="AP76" s="4">
        <v>1</v>
      </c>
      <c r="AQ76" s="4"/>
      <c r="AR76" s="4">
        <v>1</v>
      </c>
      <c r="AS76" s="4"/>
      <c r="AT76" s="4"/>
      <c r="AU76" s="4"/>
      <c r="AV76" s="4"/>
      <c r="AW76" s="4"/>
      <c r="AX76" s="4"/>
      <c r="AY76" s="4"/>
      <c r="AZ76" s="4"/>
      <c r="BA76" s="4">
        <v>1</v>
      </c>
      <c r="BB76" s="4">
        <v>1</v>
      </c>
      <c r="BC76" s="4"/>
      <c r="BD76" s="4"/>
      <c r="BE76" s="4"/>
      <c r="BF76" s="4">
        <v>1</v>
      </c>
      <c r="BG76" s="4"/>
      <c r="BH76" s="4">
        <v>1</v>
      </c>
      <c r="BI76" s="4"/>
      <c r="BJ76" s="4"/>
      <c r="BK76" s="4"/>
      <c r="BL76" s="4"/>
      <c r="BM76" s="4">
        <v>1</v>
      </c>
      <c r="BN76" s="4"/>
      <c r="BO76" s="4"/>
      <c r="BP76" s="4"/>
      <c r="BQ76" s="4"/>
      <c r="BR76" s="4"/>
      <c r="BS76" s="4"/>
      <c r="BT76" s="4"/>
      <c r="BU76" s="4"/>
      <c r="BV76" s="4">
        <v>1</v>
      </c>
      <c r="BW76" s="4">
        <v>1</v>
      </c>
      <c r="BX76" s="4"/>
      <c r="BY76" s="4"/>
      <c r="BZ76" s="4"/>
      <c r="CA76" s="4"/>
      <c r="CB76" s="4"/>
      <c r="CC76" s="4"/>
      <c r="CD76" s="4"/>
      <c r="CE76" s="4"/>
      <c r="CF76" s="4"/>
      <c r="CG76" s="4"/>
      <c r="CH76" s="4"/>
      <c r="CI76" s="4"/>
      <c r="CJ76" s="4"/>
      <c r="CK76" s="4"/>
      <c r="CL76" s="4">
        <v>1</v>
      </c>
      <c r="CM76" s="4">
        <v>1</v>
      </c>
      <c r="CN76" s="4"/>
      <c r="CO76" s="4"/>
      <c r="CP76" s="4"/>
      <c r="CQ76" s="4"/>
      <c r="CR76" s="4"/>
      <c r="CS76" s="4"/>
      <c r="CT76" s="4">
        <v>1</v>
      </c>
      <c r="CU76" s="4">
        <v>1</v>
      </c>
      <c r="CV76" s="4"/>
      <c r="CW76" s="4"/>
      <c r="CX76" s="4">
        <v>1</v>
      </c>
      <c r="CY76" s="15">
        <f t="shared" si="48"/>
        <v>21</v>
      </c>
    </row>
    <row r="77" spans="1:111" ht="15" thickBot="1" x14ac:dyDescent="0.4">
      <c r="A77" s="4" t="s">
        <v>63</v>
      </c>
      <c r="B77" s="4">
        <v>1</v>
      </c>
      <c r="C77" s="4">
        <v>1</v>
      </c>
      <c r="D77" s="4">
        <v>1</v>
      </c>
      <c r="E77" s="4"/>
      <c r="F77" s="4">
        <v>1</v>
      </c>
      <c r="G77" s="4"/>
      <c r="H77" s="4"/>
      <c r="I77" s="4"/>
      <c r="J77" s="4"/>
      <c r="K77" s="4"/>
      <c r="L77" s="4"/>
      <c r="M77" s="4"/>
      <c r="N77" s="4"/>
      <c r="O77" s="4"/>
      <c r="P77" s="4"/>
      <c r="Q77" s="4"/>
      <c r="R77" s="4"/>
      <c r="S77" s="4"/>
      <c r="T77" s="4">
        <v>1</v>
      </c>
      <c r="U77" s="4"/>
      <c r="V77" s="4"/>
      <c r="W77" s="4"/>
      <c r="X77" s="4"/>
      <c r="Y77" s="4"/>
      <c r="Z77" s="4"/>
      <c r="AA77" s="4"/>
      <c r="AB77" s="4"/>
      <c r="AC77" s="4"/>
      <c r="AD77" s="4"/>
      <c r="AE77" s="4"/>
      <c r="AF77" s="4"/>
      <c r="AG77" s="4">
        <v>1</v>
      </c>
      <c r="AH77" s="4"/>
      <c r="AI77" s="4"/>
      <c r="AJ77" s="4"/>
      <c r="AK77" s="4"/>
      <c r="AL77" s="4"/>
      <c r="AM77" s="4"/>
      <c r="AN77" s="4">
        <v>1</v>
      </c>
      <c r="AO77" s="4">
        <v>1</v>
      </c>
      <c r="AP77" s="4">
        <v>1</v>
      </c>
      <c r="AQ77" s="4"/>
      <c r="AR77" s="4"/>
      <c r="AS77" s="4">
        <v>1</v>
      </c>
      <c r="AT77" s="4">
        <v>1</v>
      </c>
      <c r="AU77" s="4"/>
      <c r="AV77" s="4"/>
      <c r="AW77" s="4"/>
      <c r="AX77" s="4"/>
      <c r="AY77" s="4"/>
      <c r="AZ77" s="4"/>
      <c r="BA77" s="4">
        <v>1</v>
      </c>
      <c r="BB77" s="4">
        <v>1</v>
      </c>
      <c r="BC77" s="4"/>
      <c r="BD77" s="4"/>
      <c r="BE77" s="4"/>
      <c r="BF77" s="4"/>
      <c r="BG77" s="4"/>
      <c r="BH77" s="4"/>
      <c r="BI77" s="4"/>
      <c r="BJ77" s="4"/>
      <c r="BK77" s="4"/>
      <c r="BL77" s="4"/>
      <c r="BM77" s="4"/>
      <c r="BN77" s="4"/>
      <c r="BO77" s="4"/>
      <c r="BP77" s="4"/>
      <c r="BQ77" s="4"/>
      <c r="BR77" s="4"/>
      <c r="BS77" s="4"/>
      <c r="BT77" s="4"/>
      <c r="BU77" s="4"/>
      <c r="BV77" s="4">
        <v>1</v>
      </c>
      <c r="BW77" s="4">
        <v>1</v>
      </c>
      <c r="BX77" s="4"/>
      <c r="BY77" s="4"/>
      <c r="BZ77" s="4">
        <v>1</v>
      </c>
      <c r="CA77" s="4"/>
      <c r="CB77" s="4">
        <v>1</v>
      </c>
      <c r="CC77" s="4"/>
      <c r="CD77" s="4">
        <v>1</v>
      </c>
      <c r="CE77" s="4"/>
      <c r="CF77" s="4"/>
      <c r="CG77" s="4"/>
      <c r="CH77" s="4"/>
      <c r="CI77" s="4"/>
      <c r="CJ77" s="4"/>
      <c r="CK77" s="4">
        <v>1</v>
      </c>
      <c r="CL77" s="4"/>
      <c r="CM77" s="4"/>
      <c r="CN77" s="4"/>
      <c r="CO77" s="4"/>
      <c r="CP77" s="4"/>
      <c r="CQ77" s="4">
        <v>1</v>
      </c>
      <c r="CR77" s="4"/>
      <c r="CS77" s="4"/>
      <c r="CT77" s="4"/>
      <c r="CU77" s="4">
        <v>1</v>
      </c>
      <c r="CV77" s="4"/>
      <c r="CW77" s="4"/>
      <c r="CX77" s="4"/>
      <c r="CY77" s="15">
        <f t="shared" si="48"/>
        <v>21</v>
      </c>
    </row>
    <row r="78" spans="1:111" ht="15" thickBot="1" x14ac:dyDescent="0.4">
      <c r="A78" s="4" t="s">
        <v>64</v>
      </c>
      <c r="B78" s="4">
        <v>1</v>
      </c>
      <c r="C78" s="4">
        <v>1</v>
      </c>
      <c r="D78" s="4">
        <v>1</v>
      </c>
      <c r="E78" s="4"/>
      <c r="F78" s="4">
        <v>1</v>
      </c>
      <c r="G78" s="4">
        <v>1</v>
      </c>
      <c r="H78" s="4"/>
      <c r="I78" s="4"/>
      <c r="J78" s="4"/>
      <c r="K78" s="4"/>
      <c r="L78" s="4">
        <v>1</v>
      </c>
      <c r="M78" s="4">
        <v>1</v>
      </c>
      <c r="N78" s="4">
        <v>1</v>
      </c>
      <c r="O78" s="4"/>
      <c r="P78" s="4"/>
      <c r="Q78" s="4"/>
      <c r="R78" s="4"/>
      <c r="S78" s="4"/>
      <c r="T78" s="4"/>
      <c r="U78" s="4"/>
      <c r="V78" s="4">
        <v>1</v>
      </c>
      <c r="W78" s="4"/>
      <c r="X78" s="4"/>
      <c r="Y78" s="4"/>
      <c r="Z78" s="4">
        <v>1</v>
      </c>
      <c r="AA78" s="4"/>
      <c r="AB78" s="4"/>
      <c r="AC78" s="4"/>
      <c r="AD78" s="4">
        <v>1</v>
      </c>
      <c r="AE78" s="4"/>
      <c r="AF78" s="4"/>
      <c r="AG78" s="4"/>
      <c r="AH78" s="4">
        <v>1</v>
      </c>
      <c r="AI78" s="4"/>
      <c r="AJ78" s="4"/>
      <c r="AK78" s="4"/>
      <c r="AL78" s="4"/>
      <c r="AM78" s="4">
        <v>1</v>
      </c>
      <c r="AN78" s="4">
        <v>1</v>
      </c>
      <c r="AO78" s="4">
        <v>1</v>
      </c>
      <c r="AP78" s="4">
        <v>1</v>
      </c>
      <c r="AQ78" s="4"/>
      <c r="AR78" s="4"/>
      <c r="AS78" s="4">
        <v>1</v>
      </c>
      <c r="AT78" s="4"/>
      <c r="AU78" s="4"/>
      <c r="AV78" s="4"/>
      <c r="AW78" s="4"/>
      <c r="AX78" s="4"/>
      <c r="AY78" s="4"/>
      <c r="AZ78" s="4"/>
      <c r="BA78" s="4">
        <v>1</v>
      </c>
      <c r="BB78" s="4">
        <v>1</v>
      </c>
      <c r="BC78" s="4"/>
      <c r="BD78" s="4"/>
      <c r="BE78" s="4"/>
      <c r="BF78" s="4">
        <v>1</v>
      </c>
      <c r="BG78" s="4">
        <v>1</v>
      </c>
      <c r="BH78" s="4"/>
      <c r="BI78" s="4"/>
      <c r="BJ78" s="4"/>
      <c r="BK78" s="4"/>
      <c r="BL78" s="4">
        <v>1</v>
      </c>
      <c r="BM78" s="4"/>
      <c r="BN78" s="4">
        <v>1</v>
      </c>
      <c r="BO78" s="4"/>
      <c r="BP78" s="4"/>
      <c r="BQ78" s="4"/>
      <c r="BR78" s="4"/>
      <c r="BS78" s="4"/>
      <c r="BT78" s="4"/>
      <c r="BU78" s="4"/>
      <c r="BV78" s="4">
        <v>1</v>
      </c>
      <c r="BW78" s="4">
        <v>1</v>
      </c>
      <c r="BX78" s="4"/>
      <c r="BY78" s="4"/>
      <c r="BZ78" s="4"/>
      <c r="CA78" s="4"/>
      <c r="CB78" s="4"/>
      <c r="CC78" s="4"/>
      <c r="CD78" s="4">
        <v>1</v>
      </c>
      <c r="CE78" s="4"/>
      <c r="CF78" s="4">
        <v>1</v>
      </c>
      <c r="CG78" s="4">
        <v>1</v>
      </c>
      <c r="CH78" s="4">
        <v>1</v>
      </c>
      <c r="CI78" s="4">
        <v>1</v>
      </c>
      <c r="CJ78" s="4"/>
      <c r="CK78" s="4"/>
      <c r="CL78" s="4"/>
      <c r="CM78" s="4"/>
      <c r="CN78" s="4"/>
      <c r="CO78" s="4">
        <v>1</v>
      </c>
      <c r="CP78" s="4"/>
      <c r="CQ78" s="4">
        <v>1</v>
      </c>
      <c r="CR78" s="4"/>
      <c r="CS78" s="4"/>
      <c r="CT78" s="4"/>
      <c r="CU78" s="4"/>
      <c r="CV78" s="4"/>
      <c r="CW78" s="4"/>
      <c r="CX78" s="4"/>
      <c r="CY78" s="15">
        <f t="shared" si="48"/>
        <v>32</v>
      </c>
    </row>
    <row r="79" spans="1:111" ht="15" thickBot="1" x14ac:dyDescent="0.4">
      <c r="A79" s="4" t="s">
        <v>84</v>
      </c>
      <c r="B79" s="4"/>
      <c r="C79" s="4"/>
      <c r="D79" s="4"/>
      <c r="E79" s="4"/>
      <c r="F79" s="4"/>
      <c r="G79" s="4"/>
      <c r="H79" s="4"/>
      <c r="I79" s="4"/>
      <c r="J79" s="4"/>
      <c r="K79" s="4"/>
      <c r="L79" s="4"/>
      <c r="M79" s="4"/>
      <c r="N79" s="4"/>
      <c r="O79" s="4"/>
      <c r="P79" s="4"/>
      <c r="Q79" s="4"/>
      <c r="R79" s="4"/>
      <c r="S79" s="4"/>
      <c r="T79" s="4"/>
      <c r="U79" s="4"/>
      <c r="V79" s="4"/>
      <c r="W79" s="4"/>
      <c r="X79" s="4"/>
      <c r="Y79" s="4"/>
      <c r="Z79" s="4"/>
      <c r="AA79" s="4" t="s">
        <v>87</v>
      </c>
      <c r="AB79" s="4"/>
      <c r="AC79" s="4"/>
      <c r="AD79" s="4"/>
      <c r="AE79" s="4"/>
      <c r="AF79" s="4"/>
      <c r="AG79" s="4"/>
      <c r="AH79" s="4"/>
      <c r="AI79" s="4"/>
      <c r="AJ79" s="4"/>
      <c r="AK79" s="4"/>
      <c r="AL79" s="4"/>
      <c r="AM79" s="4"/>
      <c r="AN79" s="4"/>
      <c r="AO79" s="4"/>
      <c r="AP79" s="4" t="s">
        <v>187</v>
      </c>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row>
    <row r="80" spans="1:111" x14ac:dyDescent="0.35">
      <c r="A80" s="3"/>
    </row>
    <row r="81" spans="1:122" ht="19" thickBot="1" x14ac:dyDescent="0.4">
      <c r="A81" s="2" t="s">
        <v>77</v>
      </c>
      <c r="CZ81" t="s">
        <v>325</v>
      </c>
      <c r="DA81" t="s">
        <v>327</v>
      </c>
      <c r="DB81" t="s">
        <v>328</v>
      </c>
      <c r="DC81" t="s">
        <v>326</v>
      </c>
      <c r="DD81" t="s">
        <v>329</v>
      </c>
      <c r="DF81" t="s">
        <v>325</v>
      </c>
      <c r="DG81" t="s">
        <v>327</v>
      </c>
      <c r="DH81" t="s">
        <v>328</v>
      </c>
      <c r="DI81" t="s">
        <v>326</v>
      </c>
      <c r="DJ81" t="s">
        <v>329</v>
      </c>
      <c r="DP81" s="20" t="s">
        <v>330</v>
      </c>
      <c r="DQ81" s="20" t="s">
        <v>331</v>
      </c>
      <c r="DR81" t="s">
        <v>332</v>
      </c>
    </row>
    <row r="82" spans="1:122" ht="15" thickBot="1" x14ac:dyDescent="0.4">
      <c r="A82" s="5" t="s">
        <v>65</v>
      </c>
      <c r="B82" s="4">
        <v>2</v>
      </c>
      <c r="C82" s="4">
        <v>2</v>
      </c>
      <c r="D82" s="4">
        <v>3</v>
      </c>
      <c r="E82" s="4">
        <v>2</v>
      </c>
      <c r="F82" s="4">
        <v>1</v>
      </c>
      <c r="G82" s="4">
        <v>2</v>
      </c>
      <c r="H82" s="4">
        <v>2</v>
      </c>
      <c r="I82" s="4">
        <v>1</v>
      </c>
      <c r="J82" s="4">
        <v>2</v>
      </c>
      <c r="K82" s="4">
        <v>1</v>
      </c>
      <c r="L82" s="4">
        <v>2</v>
      </c>
      <c r="M82" s="4">
        <v>1</v>
      </c>
      <c r="N82" s="4">
        <v>3</v>
      </c>
      <c r="O82" s="4">
        <v>2</v>
      </c>
      <c r="P82" s="4">
        <v>2</v>
      </c>
      <c r="Q82" s="4">
        <v>1</v>
      </c>
      <c r="R82" s="4" t="s">
        <v>232</v>
      </c>
      <c r="S82" s="4">
        <v>2</v>
      </c>
      <c r="T82" s="4">
        <v>2</v>
      </c>
      <c r="U82" s="4">
        <v>1</v>
      </c>
      <c r="V82" s="4">
        <v>2</v>
      </c>
      <c r="W82" s="4">
        <v>3</v>
      </c>
      <c r="X82" s="4">
        <v>1</v>
      </c>
      <c r="Y82" s="4">
        <v>2</v>
      </c>
      <c r="Z82" s="4"/>
      <c r="AA82" s="4">
        <v>3</v>
      </c>
      <c r="AB82" s="4">
        <v>2</v>
      </c>
      <c r="AC82" s="4">
        <v>1</v>
      </c>
      <c r="AD82" s="4"/>
      <c r="AE82" s="4">
        <v>2</v>
      </c>
      <c r="AF82" s="4">
        <v>1</v>
      </c>
      <c r="AG82" s="4">
        <v>1</v>
      </c>
      <c r="AH82" s="4">
        <v>1</v>
      </c>
      <c r="AI82" s="4">
        <v>2</v>
      </c>
      <c r="AJ82" s="4">
        <v>3</v>
      </c>
      <c r="AK82" s="4">
        <v>3</v>
      </c>
      <c r="AL82" s="4">
        <v>1</v>
      </c>
      <c r="AM82" s="4">
        <v>1</v>
      </c>
      <c r="AN82" s="4">
        <v>2</v>
      </c>
      <c r="AO82" s="4">
        <v>1</v>
      </c>
      <c r="AP82" s="4">
        <v>4</v>
      </c>
      <c r="AQ82" s="4">
        <v>1</v>
      </c>
      <c r="AR82" s="4">
        <v>2</v>
      </c>
      <c r="AS82" s="4">
        <v>3</v>
      </c>
      <c r="AT82" s="4">
        <v>3</v>
      </c>
      <c r="AU82" s="4">
        <v>3</v>
      </c>
      <c r="AV82" s="4">
        <v>1</v>
      </c>
      <c r="AW82" s="4">
        <v>2</v>
      </c>
      <c r="AX82" s="4">
        <v>3</v>
      </c>
      <c r="AY82" s="4">
        <v>2</v>
      </c>
      <c r="AZ82" s="4">
        <v>1</v>
      </c>
      <c r="BA82" s="4">
        <v>2</v>
      </c>
      <c r="BB82" s="4">
        <v>2</v>
      </c>
      <c r="BC82" s="4">
        <v>2</v>
      </c>
      <c r="BD82" s="4">
        <v>2</v>
      </c>
      <c r="BE82" s="4">
        <v>2</v>
      </c>
      <c r="BF82" s="4">
        <v>1</v>
      </c>
      <c r="BG82" s="4">
        <v>2</v>
      </c>
      <c r="BH82" s="4">
        <v>1</v>
      </c>
      <c r="BI82" s="4">
        <v>1</v>
      </c>
      <c r="BJ82" s="4">
        <v>2</v>
      </c>
      <c r="BK82" s="4">
        <v>1</v>
      </c>
      <c r="BL82" s="4">
        <v>4</v>
      </c>
      <c r="BM82" s="4">
        <v>1</v>
      </c>
      <c r="BN82" s="4">
        <v>2</v>
      </c>
      <c r="BO82" s="4"/>
      <c r="BP82" s="4">
        <v>2</v>
      </c>
      <c r="BQ82" s="4">
        <v>2</v>
      </c>
      <c r="BR82" s="4">
        <v>1</v>
      </c>
      <c r="BS82" s="4">
        <v>1</v>
      </c>
      <c r="BT82" s="4">
        <v>3</v>
      </c>
      <c r="BU82" s="4">
        <v>1</v>
      </c>
      <c r="BV82" s="4">
        <v>2</v>
      </c>
      <c r="BW82" s="4">
        <v>2</v>
      </c>
      <c r="BX82" s="4">
        <v>2</v>
      </c>
      <c r="BY82" s="4">
        <v>2</v>
      </c>
      <c r="BZ82" s="4">
        <v>1</v>
      </c>
      <c r="CA82" s="4">
        <v>2</v>
      </c>
      <c r="CB82" s="4">
        <v>2</v>
      </c>
      <c r="CC82" s="4">
        <v>2</v>
      </c>
      <c r="CD82" s="4">
        <v>2</v>
      </c>
      <c r="CE82" s="4">
        <v>2</v>
      </c>
      <c r="CF82" s="4">
        <v>3</v>
      </c>
      <c r="CG82" s="4" t="s">
        <v>232</v>
      </c>
      <c r="CH82" s="4">
        <v>2</v>
      </c>
      <c r="CI82" s="4">
        <v>4</v>
      </c>
      <c r="CJ82" s="4">
        <v>2</v>
      </c>
      <c r="CK82" s="4">
        <v>2</v>
      </c>
      <c r="CL82" s="4">
        <v>2</v>
      </c>
      <c r="CM82" s="4">
        <v>2</v>
      </c>
      <c r="CN82" s="4">
        <v>2</v>
      </c>
      <c r="CO82" s="4">
        <v>1</v>
      </c>
      <c r="CP82" s="4">
        <v>2</v>
      </c>
      <c r="CQ82" s="4">
        <v>3</v>
      </c>
      <c r="CR82" s="4">
        <v>3</v>
      </c>
      <c r="CS82" s="4">
        <v>3</v>
      </c>
      <c r="CT82" s="4">
        <v>2</v>
      </c>
      <c r="CU82" s="4">
        <v>2</v>
      </c>
      <c r="CV82" s="4">
        <v>2</v>
      </c>
      <c r="CW82" s="4">
        <v>1</v>
      </c>
      <c r="CX82" s="4">
        <v>3</v>
      </c>
      <c r="CY82" s="14">
        <f>AVERAGE(B82:CX82)</f>
        <v>1.9375</v>
      </c>
      <c r="CZ82">
        <f>COUNTIF(B82:CX82, 1)</f>
        <v>28</v>
      </c>
      <c r="DA82">
        <f>COUNTIF(B82:CX82, 2)</f>
        <v>49</v>
      </c>
      <c r="DB82">
        <f>COUNTIF(B82:CX82,3)</f>
        <v>16</v>
      </c>
      <c r="DC82">
        <f>COUNTIF(B82:CX82, 4)</f>
        <v>3</v>
      </c>
      <c r="DD82">
        <f>COUNTIF(B82:CX82, "N")</f>
        <v>2</v>
      </c>
      <c r="DF82" s="20">
        <f>CZ82/SUM($CZ82:$DD82)</f>
        <v>0.2857142857142857</v>
      </c>
      <c r="DG82" s="20">
        <f t="shared" ref="DG82:DJ83" si="49">DA82/SUM($CZ82:$DD82)</f>
        <v>0.5</v>
      </c>
      <c r="DH82" s="20">
        <f t="shared" si="49"/>
        <v>0.16326530612244897</v>
      </c>
      <c r="DI82" s="20">
        <f t="shared" si="49"/>
        <v>3.0612244897959183E-2</v>
      </c>
      <c r="DJ82" s="20">
        <f t="shared" si="49"/>
        <v>2.0408163265306121E-2</v>
      </c>
      <c r="DP82" s="20">
        <f>(CZ82+DA82)/SUM(CZ82:DD82)</f>
        <v>0.7857142857142857</v>
      </c>
      <c r="DQ82" s="20">
        <f>(DB82+DC82)/SUM(DA82:DE82)</f>
        <v>0.27142857142857141</v>
      </c>
      <c r="DR82" s="20">
        <f>DD82/SUM(CZ82:DD82)</f>
        <v>2.0408163265306121E-2</v>
      </c>
    </row>
    <row r="83" spans="1:122" ht="15" thickBot="1" x14ac:dyDescent="0.4">
      <c r="A83" s="5" t="s">
        <v>66</v>
      </c>
      <c r="B83" s="4">
        <v>2</v>
      </c>
      <c r="C83" s="4">
        <v>2</v>
      </c>
      <c r="D83" s="4">
        <v>3</v>
      </c>
      <c r="E83" s="4">
        <v>2</v>
      </c>
      <c r="F83" s="4">
        <v>1</v>
      </c>
      <c r="G83" s="4">
        <v>2</v>
      </c>
      <c r="H83" s="4">
        <v>2</v>
      </c>
      <c r="I83" s="4">
        <v>1</v>
      </c>
      <c r="J83" s="4">
        <v>2</v>
      </c>
      <c r="K83" s="4">
        <v>1</v>
      </c>
      <c r="L83" s="4">
        <v>2</v>
      </c>
      <c r="M83" s="4">
        <v>1</v>
      </c>
      <c r="N83" s="4">
        <v>3</v>
      </c>
      <c r="O83" s="4">
        <v>2</v>
      </c>
      <c r="P83" s="4">
        <v>3</v>
      </c>
      <c r="Q83" s="4">
        <v>1</v>
      </c>
      <c r="R83" s="4" t="s">
        <v>232</v>
      </c>
      <c r="S83" s="4">
        <v>3</v>
      </c>
      <c r="T83" s="4">
        <v>2</v>
      </c>
      <c r="U83" s="4">
        <v>1</v>
      </c>
      <c r="V83" s="4">
        <v>2</v>
      </c>
      <c r="W83" s="4">
        <v>4</v>
      </c>
      <c r="X83" s="4">
        <v>1</v>
      </c>
      <c r="Y83" s="4">
        <v>2</v>
      </c>
      <c r="Z83" s="4"/>
      <c r="AA83" s="4">
        <v>3</v>
      </c>
      <c r="AB83" s="4">
        <v>2</v>
      </c>
      <c r="AC83" s="4">
        <v>1</v>
      </c>
      <c r="AD83" s="4">
        <v>3</v>
      </c>
      <c r="AE83" s="4">
        <v>2</v>
      </c>
      <c r="AF83" s="4">
        <v>1</v>
      </c>
      <c r="AG83" s="4">
        <v>1</v>
      </c>
      <c r="AH83" s="4">
        <v>1</v>
      </c>
      <c r="AI83" s="4">
        <v>2</v>
      </c>
      <c r="AJ83" s="4">
        <v>3</v>
      </c>
      <c r="AK83" s="4">
        <v>3</v>
      </c>
      <c r="AL83" s="4">
        <v>1</v>
      </c>
      <c r="AM83" s="4">
        <v>1</v>
      </c>
      <c r="AN83" s="4">
        <v>2</v>
      </c>
      <c r="AO83" s="4">
        <v>1</v>
      </c>
      <c r="AP83" s="4">
        <v>4</v>
      </c>
      <c r="AQ83" s="4">
        <v>1</v>
      </c>
      <c r="AR83" s="4">
        <v>2</v>
      </c>
      <c r="AS83" s="4">
        <v>3</v>
      </c>
      <c r="AT83" s="4">
        <v>3</v>
      </c>
      <c r="AU83" s="4">
        <v>3</v>
      </c>
      <c r="AV83" s="4">
        <v>1</v>
      </c>
      <c r="AW83" s="4">
        <v>2</v>
      </c>
      <c r="AX83" s="4">
        <v>3</v>
      </c>
      <c r="AY83" s="4">
        <v>2</v>
      </c>
      <c r="AZ83" s="4">
        <v>1</v>
      </c>
      <c r="BA83" s="4">
        <v>2</v>
      </c>
      <c r="BB83" s="4">
        <v>2</v>
      </c>
      <c r="BC83" s="4">
        <v>2</v>
      </c>
      <c r="BD83" s="4">
        <v>1</v>
      </c>
      <c r="BE83" s="4">
        <v>2</v>
      </c>
      <c r="BF83" s="4">
        <v>1</v>
      </c>
      <c r="BG83" s="4">
        <v>2</v>
      </c>
      <c r="BH83" s="4">
        <v>1</v>
      </c>
      <c r="BI83" s="4">
        <v>3</v>
      </c>
      <c r="BJ83" s="4">
        <v>2</v>
      </c>
      <c r="BK83" s="4">
        <v>1</v>
      </c>
      <c r="BL83" s="4">
        <v>3</v>
      </c>
      <c r="BM83" s="4">
        <v>1</v>
      </c>
      <c r="BN83" s="4">
        <v>3</v>
      </c>
      <c r="BO83" s="4">
        <v>2</v>
      </c>
      <c r="BP83" s="4">
        <v>2</v>
      </c>
      <c r="BQ83" s="4">
        <v>2</v>
      </c>
      <c r="BR83" s="4">
        <v>1</v>
      </c>
      <c r="BS83" s="4">
        <v>2</v>
      </c>
      <c r="BT83" s="4">
        <v>4</v>
      </c>
      <c r="BU83" s="4">
        <v>1</v>
      </c>
      <c r="BV83" s="4">
        <v>2</v>
      </c>
      <c r="BW83" s="4">
        <v>2</v>
      </c>
      <c r="BX83" s="4">
        <v>3</v>
      </c>
      <c r="BY83" s="4">
        <v>2</v>
      </c>
      <c r="BZ83" s="4">
        <v>1</v>
      </c>
      <c r="CA83" s="4">
        <v>2</v>
      </c>
      <c r="CB83" s="4">
        <v>3</v>
      </c>
      <c r="CC83" s="4">
        <v>1</v>
      </c>
      <c r="CD83" s="4">
        <v>2</v>
      </c>
      <c r="CE83" s="4">
        <v>2</v>
      </c>
      <c r="CF83" s="4">
        <v>3</v>
      </c>
      <c r="CG83" s="4" t="s">
        <v>232</v>
      </c>
      <c r="CH83" s="4">
        <v>2</v>
      </c>
      <c r="CI83" s="4">
        <v>4</v>
      </c>
      <c r="CJ83" s="4">
        <v>2</v>
      </c>
      <c r="CK83" s="4">
        <v>2</v>
      </c>
      <c r="CL83" s="4">
        <v>3</v>
      </c>
      <c r="CM83" s="4">
        <v>3</v>
      </c>
      <c r="CN83" s="4">
        <v>3</v>
      </c>
      <c r="CO83" s="4">
        <v>1</v>
      </c>
      <c r="CP83" s="4">
        <v>2</v>
      </c>
      <c r="CQ83" s="4">
        <v>3</v>
      </c>
      <c r="CR83" s="4">
        <v>3</v>
      </c>
      <c r="CS83" s="4">
        <v>3</v>
      </c>
      <c r="CT83" s="4">
        <v>3</v>
      </c>
      <c r="CU83" s="4">
        <v>3</v>
      </c>
      <c r="CV83" s="4">
        <v>2</v>
      </c>
      <c r="CW83" s="4">
        <v>1</v>
      </c>
      <c r="CX83" s="4">
        <v>3</v>
      </c>
      <c r="CY83" s="14">
        <f>AVERAGE(B83:CX83)</f>
        <v>2.0714285714285716</v>
      </c>
      <c r="CZ83">
        <f>COUNTIF(B83:CX83, 1)</f>
        <v>28</v>
      </c>
      <c r="DA83">
        <f>COUNTIF(B83:CX83, 2)</f>
        <v>39</v>
      </c>
      <c r="DB83">
        <f>COUNTIF(B83:CX83,3)</f>
        <v>27</v>
      </c>
      <c r="DC83">
        <f>COUNTIF(B83:CX83, 4)</f>
        <v>4</v>
      </c>
      <c r="DD83">
        <f>COUNTIF(B83:CX83, "N")</f>
        <v>2</v>
      </c>
      <c r="DF83" s="20">
        <f>CZ83/SUM($CZ83:$DD83)</f>
        <v>0.28000000000000003</v>
      </c>
      <c r="DG83" s="20">
        <f t="shared" si="49"/>
        <v>0.39</v>
      </c>
      <c r="DH83" s="20">
        <f t="shared" si="49"/>
        <v>0.27</v>
      </c>
      <c r="DI83" s="20">
        <f t="shared" si="49"/>
        <v>0.04</v>
      </c>
      <c r="DJ83" s="20">
        <f t="shared" si="49"/>
        <v>0.02</v>
      </c>
      <c r="DP83" s="20">
        <f>(CZ83+DA83)/SUM(CZ83:DD83)</f>
        <v>0.67</v>
      </c>
      <c r="DQ83" s="20">
        <f>(DB83+DC83)/SUM(CZ83:DD83)</f>
        <v>0.31</v>
      </c>
      <c r="DR83" s="20">
        <f>DD83/SUM(CZ83:DD83)</f>
        <v>0.02</v>
      </c>
    </row>
    <row r="84" spans="1:122" s="9" customFormat="1" ht="15" thickBot="1" x14ac:dyDescent="0.4">
      <c r="A84" s="8"/>
      <c r="G84" s="9" t="s">
        <v>103</v>
      </c>
      <c r="L84" s="9" t="s">
        <v>168</v>
      </c>
      <c r="X84" s="9" t="s">
        <v>221</v>
      </c>
      <c r="CY84" s="16"/>
      <c r="DF84" s="21"/>
      <c r="DG84" s="21"/>
    </row>
    <row r="85" spans="1:122" ht="15" thickBot="1" x14ac:dyDescent="0.4">
      <c r="A85" s="5" t="s">
        <v>67</v>
      </c>
      <c r="B85" s="4"/>
      <c r="C85" s="4"/>
      <c r="D85" s="4" t="s">
        <v>96</v>
      </c>
      <c r="E85" s="4"/>
      <c r="F85" s="4"/>
      <c r="G85" s="4"/>
      <c r="H85" s="4"/>
      <c r="I85" s="4"/>
      <c r="J85" s="4"/>
      <c r="K85" s="4"/>
      <c r="L85" s="4"/>
      <c r="M85" s="4" t="s">
        <v>175</v>
      </c>
      <c r="N85" s="4"/>
      <c r="O85" s="4"/>
      <c r="P85" s="4"/>
      <c r="Q85" s="4"/>
      <c r="R85" s="4"/>
      <c r="S85" s="4" t="s">
        <v>183</v>
      </c>
      <c r="T85" s="4"/>
      <c r="U85" s="4"/>
      <c r="V85" s="4"/>
      <c r="W85" s="4" t="s">
        <v>220</v>
      </c>
      <c r="X85" s="4"/>
      <c r="Y85" s="4"/>
      <c r="Z85" s="4"/>
      <c r="AA85" s="4" t="s">
        <v>216</v>
      </c>
      <c r="AB85" s="4"/>
      <c r="AC85" s="4"/>
      <c r="AD85" s="4" t="s">
        <v>208</v>
      </c>
      <c r="AE85" s="4"/>
      <c r="AF85" s="4"/>
      <c r="AG85" s="4"/>
      <c r="AH85" s="4" t="s">
        <v>188</v>
      </c>
      <c r="AI85" s="4"/>
      <c r="AJ85" s="4"/>
      <c r="AK85" s="4"/>
      <c r="AL85" s="4"/>
      <c r="AM85" s="4"/>
      <c r="AN85" s="4" t="s">
        <v>225</v>
      </c>
      <c r="AO85" s="4"/>
      <c r="AP85" s="4"/>
      <c r="AQ85" s="4"/>
      <c r="AR85" s="4"/>
      <c r="AS85" s="4"/>
      <c r="AT85" s="4" t="s">
        <v>150</v>
      </c>
      <c r="AU85" s="4"/>
      <c r="AV85" s="4" t="s">
        <v>147</v>
      </c>
      <c r="AW85" s="4"/>
      <c r="AX85" s="4"/>
      <c r="AY85" s="4"/>
      <c r="AZ85" s="4"/>
      <c r="BA85" s="4"/>
      <c r="BB85" s="4"/>
      <c r="BC85" s="4"/>
      <c r="BD85" s="4"/>
      <c r="BE85" s="4"/>
      <c r="BF85" s="4"/>
      <c r="BG85" s="4" t="s">
        <v>135</v>
      </c>
      <c r="BH85" s="4"/>
      <c r="BI85" s="4"/>
      <c r="BJ85" s="4"/>
      <c r="BK85" s="4"/>
      <c r="BL85" s="4" t="s">
        <v>131</v>
      </c>
      <c r="BM85" s="4" t="s">
        <v>127</v>
      </c>
      <c r="BN85" s="4"/>
      <c r="BO85" s="4"/>
      <c r="BP85" s="4"/>
      <c r="BQ85" s="4"/>
      <c r="BR85" s="4"/>
      <c r="BS85" s="4"/>
      <c r="BT85" s="4"/>
      <c r="BU85" s="4"/>
      <c r="BV85" s="4"/>
      <c r="BW85" s="4"/>
      <c r="BX85" s="4"/>
      <c r="BY85" s="4"/>
      <c r="BZ85" s="4" t="s">
        <v>286</v>
      </c>
      <c r="CA85" s="4" t="s">
        <v>287</v>
      </c>
      <c r="CB85" s="4"/>
      <c r="CC85" s="4"/>
      <c r="CD85" s="4" t="s">
        <v>288</v>
      </c>
      <c r="CE85" s="4"/>
      <c r="CF85" s="4" t="s">
        <v>289</v>
      </c>
      <c r="CG85" s="4" t="s">
        <v>290</v>
      </c>
      <c r="CH85" s="4" t="s">
        <v>291</v>
      </c>
      <c r="CI85" s="4" t="s">
        <v>292</v>
      </c>
      <c r="CJ85" s="4" t="s">
        <v>293</v>
      </c>
      <c r="CK85" s="4" t="s">
        <v>294</v>
      </c>
      <c r="CL85" s="4"/>
      <c r="CM85" s="4"/>
      <c r="CN85" s="4" t="s">
        <v>295</v>
      </c>
      <c r="CO85" s="4" t="s">
        <v>296</v>
      </c>
      <c r="CP85" s="4"/>
      <c r="CQ85" s="4"/>
      <c r="CR85" s="4" t="s">
        <v>297</v>
      </c>
      <c r="CS85" s="4" t="s">
        <v>298</v>
      </c>
      <c r="CT85" s="4" t="s">
        <v>299</v>
      </c>
      <c r="CU85" s="4" t="s">
        <v>294</v>
      </c>
      <c r="CV85" s="4" t="s">
        <v>302</v>
      </c>
      <c r="CW85" s="4"/>
      <c r="CX85" s="4" t="s">
        <v>303</v>
      </c>
    </row>
    <row r="86" spans="1:122" ht="15" thickBot="1" x14ac:dyDescent="0.4">
      <c r="A86" s="1" t="s">
        <v>78</v>
      </c>
      <c r="B86" s="4"/>
      <c r="C86" s="4"/>
      <c r="D86" s="4" t="s">
        <v>97</v>
      </c>
      <c r="E86" s="4"/>
      <c r="F86" s="4"/>
      <c r="G86" s="4"/>
      <c r="H86" s="4"/>
      <c r="I86" s="4"/>
      <c r="J86" s="4"/>
      <c r="K86" s="4"/>
      <c r="L86" s="4" t="s">
        <v>169</v>
      </c>
      <c r="M86" s="4" t="s">
        <v>176</v>
      </c>
      <c r="N86" s="4"/>
      <c r="O86" s="4" t="s">
        <v>179</v>
      </c>
      <c r="P86" s="4"/>
      <c r="Q86" s="4"/>
      <c r="R86" s="4" t="s">
        <v>204</v>
      </c>
      <c r="S86" s="4" t="s">
        <v>184</v>
      </c>
      <c r="T86" s="4"/>
      <c r="U86" s="4"/>
      <c r="V86" s="4"/>
      <c r="W86" s="4"/>
      <c r="X86" s="4"/>
      <c r="Y86" s="4"/>
      <c r="Z86" s="4"/>
      <c r="AA86" s="4"/>
      <c r="AB86" s="4"/>
      <c r="AC86" s="4"/>
      <c r="AD86" s="4"/>
      <c r="AE86" s="4"/>
      <c r="AF86" s="4"/>
      <c r="AG86" s="4"/>
      <c r="AH86" s="4"/>
      <c r="AI86" s="4"/>
      <c r="AJ86" s="4"/>
      <c r="AK86" s="4" t="s">
        <v>190</v>
      </c>
      <c r="AL86" s="4"/>
      <c r="AM86" s="4"/>
      <c r="AN86" s="4" t="s">
        <v>226</v>
      </c>
      <c r="AO86" s="4"/>
      <c r="AP86" s="4" t="s">
        <v>231</v>
      </c>
      <c r="AQ86" s="4"/>
      <c r="AR86" s="4"/>
      <c r="AS86" s="4"/>
      <c r="AT86" s="4" t="s">
        <v>151</v>
      </c>
      <c r="AU86" s="4"/>
      <c r="AV86" s="4" t="s">
        <v>148</v>
      </c>
      <c r="AW86" s="4"/>
      <c r="AX86" s="4" t="s">
        <v>144</v>
      </c>
      <c r="AY86" s="4"/>
      <c r="AZ86" s="4"/>
      <c r="BA86" s="4"/>
      <c r="BB86" s="4" t="s">
        <v>137</v>
      </c>
      <c r="BC86" s="4"/>
      <c r="BD86" s="4"/>
      <c r="BE86" s="4"/>
      <c r="BF86" s="4"/>
      <c r="BG86" s="4"/>
      <c r="BH86" s="4"/>
      <c r="BI86" s="4" t="s">
        <v>133</v>
      </c>
      <c r="BJ86" s="4"/>
      <c r="BK86" s="4"/>
      <c r="BL86" s="4"/>
      <c r="BM86" s="4"/>
      <c r="BN86" s="4"/>
      <c r="BO86" s="4" t="s">
        <v>125</v>
      </c>
      <c r="BP86" s="4"/>
      <c r="BQ86" s="4" t="s">
        <v>116</v>
      </c>
      <c r="BR86" s="4"/>
      <c r="BS86" s="4"/>
      <c r="BT86" s="4"/>
      <c r="BU86" s="4"/>
      <c r="BV86" s="4"/>
      <c r="BW86" s="4"/>
      <c r="BX86" s="4"/>
      <c r="BY86" s="4"/>
      <c r="BZ86" s="4"/>
      <c r="CA86" s="4"/>
      <c r="CB86" s="4"/>
      <c r="CC86" s="4"/>
      <c r="CD86" s="4" t="s">
        <v>304</v>
      </c>
      <c r="CE86" s="4"/>
      <c r="CF86" s="4"/>
      <c r="CG86" s="4" t="s">
        <v>305</v>
      </c>
      <c r="CH86" s="4"/>
      <c r="CI86" s="4" t="s">
        <v>306</v>
      </c>
      <c r="CJ86" s="4"/>
      <c r="CK86" s="4"/>
      <c r="CL86" s="4"/>
      <c r="CM86" s="4"/>
      <c r="CN86" s="4" t="s">
        <v>307</v>
      </c>
      <c r="CO86" s="4" t="s">
        <v>308</v>
      </c>
      <c r="CP86" s="4"/>
      <c r="CQ86" s="4"/>
      <c r="CR86" s="4" t="s">
        <v>309</v>
      </c>
      <c r="CS86" s="4" t="s">
        <v>311</v>
      </c>
      <c r="CT86" s="4" t="s">
        <v>312</v>
      </c>
      <c r="CU86" s="4" t="s">
        <v>314</v>
      </c>
      <c r="CV86" s="4" t="s">
        <v>316</v>
      </c>
      <c r="CW86" s="4"/>
      <c r="CX86" s="4" t="s">
        <v>317</v>
      </c>
    </row>
    <row r="87" spans="1:122" ht="15" thickBot="1" x14ac:dyDescent="0.4">
      <c r="V87" t="s">
        <v>219</v>
      </c>
      <c r="CZ87" t="s">
        <v>321</v>
      </c>
      <c r="DA87" t="s">
        <v>322</v>
      </c>
      <c r="DB87" t="s">
        <v>323</v>
      </c>
    </row>
    <row r="88" spans="1:122" ht="15" thickBot="1" x14ac:dyDescent="0.4">
      <c r="A88" s="5" t="s">
        <v>81</v>
      </c>
      <c r="B88" s="4" t="s">
        <v>88</v>
      </c>
      <c r="C88" s="4" t="s">
        <v>88</v>
      </c>
      <c r="D88" s="4" t="s">
        <v>88</v>
      </c>
      <c r="E88" s="4" t="s">
        <v>88</v>
      </c>
      <c r="F88" s="4" t="s">
        <v>88</v>
      </c>
      <c r="G88" s="4" t="s">
        <v>104</v>
      </c>
      <c r="H88" s="4" t="s">
        <v>88</v>
      </c>
      <c r="I88" s="4" t="s">
        <v>88</v>
      </c>
      <c r="J88" s="4" t="s">
        <v>88</v>
      </c>
      <c r="K88" s="4" t="s">
        <v>88</v>
      </c>
      <c r="L88" s="4" t="s">
        <v>88</v>
      </c>
      <c r="M88" s="4" t="s">
        <v>88</v>
      </c>
      <c r="N88" s="4" t="s">
        <v>88</v>
      </c>
      <c r="O88" s="4" t="s">
        <v>88</v>
      </c>
      <c r="P88" s="4" t="s">
        <v>88</v>
      </c>
      <c r="Q88" s="4" t="s">
        <v>88</v>
      </c>
      <c r="R88" s="4" t="s">
        <v>88</v>
      </c>
      <c r="S88" s="4" t="s">
        <v>89</v>
      </c>
      <c r="T88" s="4" t="s">
        <v>104</v>
      </c>
      <c r="U88" s="4" t="s">
        <v>88</v>
      </c>
      <c r="V88" s="4" t="s">
        <v>88</v>
      </c>
      <c r="W88" s="4" t="s">
        <v>104</v>
      </c>
      <c r="X88" s="4" t="s">
        <v>88</v>
      </c>
      <c r="Y88" s="4" t="s">
        <v>104</v>
      </c>
      <c r="Z88" s="4" t="s">
        <v>88</v>
      </c>
      <c r="AA88" s="4" t="s">
        <v>104</v>
      </c>
      <c r="AB88" s="4" t="s">
        <v>88</v>
      </c>
      <c r="AC88" s="4" t="s">
        <v>88</v>
      </c>
      <c r="AD88" s="4" t="s">
        <v>89</v>
      </c>
      <c r="AE88" s="4" t="s">
        <v>88</v>
      </c>
      <c r="AF88" s="4" t="s">
        <v>88</v>
      </c>
      <c r="AG88" s="4" t="s">
        <v>88</v>
      </c>
      <c r="AH88" s="4" t="s">
        <v>88</v>
      </c>
      <c r="AI88" s="4" t="s">
        <v>88</v>
      </c>
      <c r="AJ88" s="4" t="s">
        <v>104</v>
      </c>
      <c r="AK88" s="4" t="s">
        <v>104</v>
      </c>
      <c r="AL88" s="4" t="s">
        <v>88</v>
      </c>
      <c r="AM88" s="4" t="s">
        <v>89</v>
      </c>
      <c r="AN88" s="4" t="s">
        <v>104</v>
      </c>
      <c r="AO88" s="4" t="s">
        <v>104</v>
      </c>
      <c r="AP88" s="4" t="s">
        <v>231</v>
      </c>
      <c r="AQ88" s="4" t="s">
        <v>104</v>
      </c>
      <c r="AR88" s="4" t="s">
        <v>104</v>
      </c>
      <c r="AS88" s="4" t="s">
        <v>89</v>
      </c>
      <c r="AT88" s="4" t="s">
        <v>104</v>
      </c>
      <c r="AU88" s="4" t="s">
        <v>104</v>
      </c>
      <c r="AV88" s="4" t="s">
        <v>88</v>
      </c>
      <c r="AW88" s="4" t="s">
        <v>104</v>
      </c>
      <c r="AX88" s="4" t="s">
        <v>89</v>
      </c>
      <c r="AY88" s="4" t="s">
        <v>88</v>
      </c>
      <c r="AZ88" s="4" t="s">
        <v>88</v>
      </c>
      <c r="BA88" s="4" t="s">
        <v>88</v>
      </c>
      <c r="BB88" s="4" t="s">
        <v>88</v>
      </c>
      <c r="BC88" s="4" t="s">
        <v>88</v>
      </c>
      <c r="BD88" s="4" t="s">
        <v>88</v>
      </c>
      <c r="BE88" s="4" t="s">
        <v>88</v>
      </c>
      <c r="BF88" s="4" t="s">
        <v>88</v>
      </c>
      <c r="BG88" s="4" t="s">
        <v>88</v>
      </c>
      <c r="BH88" s="4" t="s">
        <v>89</v>
      </c>
      <c r="BI88" s="4" t="s">
        <v>88</v>
      </c>
      <c r="BJ88" s="4" t="s">
        <v>104</v>
      </c>
      <c r="BK88" s="4" t="s">
        <v>89</v>
      </c>
      <c r="BL88" s="4" t="s">
        <v>88</v>
      </c>
      <c r="BM88" s="4" t="s">
        <v>89</v>
      </c>
      <c r="BN88" s="4" t="s">
        <v>89</v>
      </c>
      <c r="BO88" s="4" t="s">
        <v>88</v>
      </c>
      <c r="BP88" s="4" t="s">
        <v>89</v>
      </c>
      <c r="BQ88" s="4" t="s">
        <v>88</v>
      </c>
      <c r="BR88" s="4" t="s">
        <v>88</v>
      </c>
      <c r="BS88" s="4" t="s">
        <v>88</v>
      </c>
      <c r="BT88" s="4" t="s">
        <v>89</v>
      </c>
      <c r="BU88" s="4" t="s">
        <v>88</v>
      </c>
      <c r="BV88" s="4" t="s">
        <v>88</v>
      </c>
      <c r="BW88" s="4" t="s">
        <v>88</v>
      </c>
      <c r="BX88" s="4" t="s">
        <v>88</v>
      </c>
      <c r="BY88" s="4" t="s">
        <v>89</v>
      </c>
      <c r="BZ88" s="4" t="s">
        <v>104</v>
      </c>
      <c r="CA88" s="4" t="s">
        <v>89</v>
      </c>
      <c r="CB88" s="4" t="s">
        <v>88</v>
      </c>
      <c r="CC88" s="4" t="s">
        <v>89</v>
      </c>
      <c r="CD88" s="4" t="s">
        <v>88</v>
      </c>
      <c r="CE88" s="4" t="s">
        <v>88</v>
      </c>
      <c r="CF88" s="4" t="s">
        <v>88</v>
      </c>
      <c r="CG88" s="4" t="s">
        <v>88</v>
      </c>
      <c r="CH88" s="4" t="s">
        <v>88</v>
      </c>
      <c r="CI88" s="4" t="s">
        <v>88</v>
      </c>
      <c r="CJ88" s="4" t="s">
        <v>88</v>
      </c>
      <c r="CK88" s="4" t="s">
        <v>104</v>
      </c>
      <c r="CL88" s="4" t="s">
        <v>88</v>
      </c>
      <c r="CM88" s="4" t="s">
        <v>88</v>
      </c>
      <c r="CN88" s="4" t="s">
        <v>88</v>
      </c>
      <c r="CO88" s="4" t="s">
        <v>88</v>
      </c>
      <c r="CP88" s="4" t="s">
        <v>88</v>
      </c>
      <c r="CQ88" s="4" t="s">
        <v>89</v>
      </c>
      <c r="CR88" s="4" t="s">
        <v>89</v>
      </c>
      <c r="CS88" s="4" t="s">
        <v>89</v>
      </c>
      <c r="CT88" s="4" t="s">
        <v>88</v>
      </c>
      <c r="CU88" s="4" t="s">
        <v>89</v>
      </c>
      <c r="CV88" s="4" t="s">
        <v>88</v>
      </c>
      <c r="CW88" s="4" t="s">
        <v>88</v>
      </c>
      <c r="CX88" s="4" t="s">
        <v>89</v>
      </c>
      <c r="CZ88">
        <f>COUNTIF($B88:$CX88, "m")</f>
        <v>64</v>
      </c>
      <c r="DA88">
        <f>COUNTIF($B88:$CX88, "o")</f>
        <v>17</v>
      </c>
      <c r="DB88">
        <f>COUNTIF($B88:$CX88, "s")</f>
        <v>19</v>
      </c>
    </row>
    <row r="89" spans="1:122" ht="15" thickBot="1" x14ac:dyDescent="0.4">
      <c r="A89" s="1" t="s">
        <v>80</v>
      </c>
      <c r="B89" s="4">
        <v>1</v>
      </c>
      <c r="C89" s="4">
        <v>1</v>
      </c>
      <c r="D89" s="4">
        <v>1</v>
      </c>
      <c r="E89" s="4">
        <v>1</v>
      </c>
      <c r="F89" s="4">
        <v>1</v>
      </c>
      <c r="G89" s="4">
        <v>1</v>
      </c>
      <c r="H89" s="4">
        <v>1</v>
      </c>
      <c r="I89" s="4">
        <v>1</v>
      </c>
      <c r="J89" s="4">
        <v>1</v>
      </c>
      <c r="K89" s="4">
        <v>1</v>
      </c>
      <c r="L89" s="4">
        <v>1</v>
      </c>
      <c r="M89" s="4">
        <v>1</v>
      </c>
      <c r="N89" s="4">
        <v>1</v>
      </c>
      <c r="O89" s="4">
        <v>1</v>
      </c>
      <c r="P89" s="4">
        <v>1</v>
      </c>
      <c r="Q89" s="4">
        <v>1</v>
      </c>
      <c r="R89" s="4">
        <v>1</v>
      </c>
      <c r="S89" s="4">
        <v>1</v>
      </c>
      <c r="T89" s="4">
        <v>1</v>
      </c>
      <c r="U89" s="4">
        <v>1</v>
      </c>
      <c r="V89" s="4">
        <v>1</v>
      </c>
      <c r="W89" s="4">
        <v>1</v>
      </c>
      <c r="X89" s="4">
        <v>1</v>
      </c>
      <c r="Y89" s="4">
        <v>1</v>
      </c>
      <c r="Z89" s="4">
        <v>1</v>
      </c>
      <c r="AA89" s="4">
        <v>1</v>
      </c>
      <c r="AB89" s="4">
        <v>1</v>
      </c>
      <c r="AC89" s="4">
        <v>1</v>
      </c>
      <c r="AD89" s="4">
        <v>1</v>
      </c>
      <c r="AE89" s="4">
        <v>1</v>
      </c>
      <c r="AF89" s="4">
        <v>1</v>
      </c>
      <c r="AG89" s="4">
        <v>1</v>
      </c>
      <c r="AH89" s="4">
        <v>1</v>
      </c>
      <c r="AI89" s="4">
        <v>1</v>
      </c>
      <c r="AJ89" s="4">
        <v>1</v>
      </c>
      <c r="AK89" s="4">
        <v>1</v>
      </c>
      <c r="AL89" s="4">
        <v>1</v>
      </c>
      <c r="AM89" s="4">
        <v>1</v>
      </c>
      <c r="AN89" s="4">
        <v>1</v>
      </c>
      <c r="AO89" s="4">
        <v>1</v>
      </c>
      <c r="AP89" s="4">
        <v>1</v>
      </c>
      <c r="AQ89" s="4">
        <v>1</v>
      </c>
      <c r="AR89" s="4">
        <v>1</v>
      </c>
      <c r="AS89" s="4">
        <v>1</v>
      </c>
      <c r="AT89" s="4">
        <v>1</v>
      </c>
      <c r="AU89" s="4">
        <v>1</v>
      </c>
      <c r="AV89" s="4">
        <v>1</v>
      </c>
      <c r="AW89" s="4">
        <v>1</v>
      </c>
      <c r="AX89" s="4">
        <v>1</v>
      </c>
      <c r="AY89" s="4">
        <v>1</v>
      </c>
      <c r="AZ89" s="4">
        <v>1</v>
      </c>
      <c r="BA89" s="4">
        <v>1</v>
      </c>
      <c r="BB89" s="4">
        <v>1</v>
      </c>
      <c r="BC89" s="4">
        <v>1</v>
      </c>
      <c r="BD89" s="4">
        <v>1</v>
      </c>
      <c r="BE89" s="4">
        <v>1</v>
      </c>
      <c r="BF89" s="4">
        <v>1</v>
      </c>
      <c r="BG89" s="4">
        <v>1</v>
      </c>
      <c r="BH89" s="4">
        <v>1</v>
      </c>
      <c r="BI89" s="4">
        <v>1</v>
      </c>
      <c r="BJ89" s="4">
        <v>1</v>
      </c>
      <c r="BK89" s="4">
        <v>1</v>
      </c>
      <c r="BL89" s="4">
        <v>1</v>
      </c>
      <c r="BM89" s="4">
        <v>1</v>
      </c>
      <c r="BN89" s="4">
        <v>1</v>
      </c>
      <c r="BO89" s="4">
        <v>1</v>
      </c>
      <c r="BP89" s="4">
        <v>1</v>
      </c>
      <c r="BQ89" s="4">
        <v>1</v>
      </c>
      <c r="BR89" s="4">
        <v>1</v>
      </c>
      <c r="BS89" s="4">
        <v>1</v>
      </c>
      <c r="BT89" s="4">
        <v>1</v>
      </c>
      <c r="BU89" s="4">
        <v>1</v>
      </c>
      <c r="BV89" s="4">
        <v>1</v>
      </c>
      <c r="BW89" s="4">
        <v>1</v>
      </c>
      <c r="BX89" s="4">
        <v>1</v>
      </c>
      <c r="BY89" s="4">
        <v>1</v>
      </c>
      <c r="BZ89" s="4">
        <v>1</v>
      </c>
      <c r="CA89" s="4">
        <v>1</v>
      </c>
      <c r="CB89" s="4">
        <v>1</v>
      </c>
      <c r="CC89" s="4">
        <v>1</v>
      </c>
      <c r="CD89" s="4">
        <v>1</v>
      </c>
      <c r="CE89" s="4">
        <v>1</v>
      </c>
      <c r="CF89" s="4">
        <v>1</v>
      </c>
      <c r="CG89" s="4">
        <v>1</v>
      </c>
      <c r="CH89" s="4">
        <v>1</v>
      </c>
      <c r="CI89" s="4">
        <v>1</v>
      </c>
      <c r="CJ89" s="4">
        <v>1</v>
      </c>
      <c r="CK89" s="4">
        <v>1</v>
      </c>
      <c r="CL89" s="4">
        <v>1</v>
      </c>
      <c r="CM89" s="4">
        <v>1</v>
      </c>
      <c r="CN89" s="4">
        <v>1</v>
      </c>
      <c r="CO89" s="4">
        <v>1</v>
      </c>
      <c r="CP89" s="4">
        <v>1</v>
      </c>
      <c r="CQ89" s="4">
        <v>1</v>
      </c>
      <c r="CR89" s="4">
        <v>1</v>
      </c>
      <c r="CS89" s="4">
        <v>1</v>
      </c>
      <c r="CT89" s="4">
        <v>1</v>
      </c>
      <c r="CU89" s="4">
        <v>1</v>
      </c>
      <c r="CV89" s="4">
        <v>1</v>
      </c>
      <c r="CW89" s="4">
        <v>1</v>
      </c>
      <c r="CX89" s="4">
        <v>1</v>
      </c>
      <c r="CY89" s="14" t="s">
        <v>126</v>
      </c>
      <c r="CZ89" t="s">
        <v>320</v>
      </c>
      <c r="DA89" t="s">
        <v>89</v>
      </c>
      <c r="DB89" t="s">
        <v>319</v>
      </c>
      <c r="DC89" t="s">
        <v>98</v>
      </c>
      <c r="DD89" t="s">
        <v>90</v>
      </c>
    </row>
    <row r="90" spans="1:122" ht="15" thickBot="1" x14ac:dyDescent="0.4">
      <c r="A90" s="1" t="s">
        <v>79</v>
      </c>
      <c r="B90" s="4" t="s">
        <v>89</v>
      </c>
      <c r="C90" s="4" t="s">
        <v>90</v>
      </c>
      <c r="D90" s="4" t="s">
        <v>98</v>
      </c>
      <c r="E90" s="4" t="s">
        <v>89</v>
      </c>
      <c r="F90" s="4" t="s">
        <v>90</v>
      </c>
      <c r="G90" s="4" t="s">
        <v>89</v>
      </c>
      <c r="H90" s="4" t="s">
        <v>90</v>
      </c>
      <c r="I90" s="4" t="s">
        <v>90</v>
      </c>
      <c r="J90" s="4" t="s">
        <v>90</v>
      </c>
      <c r="K90" s="4" t="s">
        <v>89</v>
      </c>
      <c r="L90" s="4" t="s">
        <v>319</v>
      </c>
      <c r="M90" s="4" t="s">
        <v>90</v>
      </c>
      <c r="N90" s="4" t="s">
        <v>89</v>
      </c>
      <c r="O90" s="4" t="s">
        <v>89</v>
      </c>
      <c r="P90" s="4" t="s">
        <v>89</v>
      </c>
      <c r="Q90" s="4" t="s">
        <v>90</v>
      </c>
      <c r="R90" s="4" t="s">
        <v>90</v>
      </c>
      <c r="S90" s="4" t="s">
        <v>98</v>
      </c>
      <c r="T90" s="4" t="s">
        <v>126</v>
      </c>
      <c r="U90" s="4" t="s">
        <v>90</v>
      </c>
      <c r="V90" s="4" t="s">
        <v>90</v>
      </c>
      <c r="W90" s="4" t="s">
        <v>89</v>
      </c>
      <c r="X90" s="4" t="s">
        <v>89</v>
      </c>
      <c r="Y90" s="4" t="s">
        <v>90</v>
      </c>
      <c r="Z90" s="4" t="s">
        <v>89</v>
      </c>
      <c r="AA90" s="4" t="s">
        <v>90</v>
      </c>
      <c r="AB90" s="4" t="s">
        <v>90</v>
      </c>
      <c r="AC90" s="4" t="s">
        <v>89</v>
      </c>
      <c r="AD90" s="4" t="s">
        <v>319</v>
      </c>
      <c r="AE90" s="4" t="s">
        <v>89</v>
      </c>
      <c r="AF90" s="4" t="s">
        <v>90</v>
      </c>
      <c r="AG90" s="4" t="s">
        <v>90</v>
      </c>
      <c r="AH90" s="4" t="s">
        <v>90</v>
      </c>
      <c r="AI90" s="4" t="s">
        <v>89</v>
      </c>
      <c r="AJ90" s="4" t="s">
        <v>89</v>
      </c>
      <c r="AK90" s="4" t="s">
        <v>89</v>
      </c>
      <c r="AL90" s="4" t="s">
        <v>90</v>
      </c>
      <c r="AM90" s="4" t="s">
        <v>90</v>
      </c>
      <c r="AN90" s="4" t="s">
        <v>90</v>
      </c>
      <c r="AO90" s="4" t="s">
        <v>89</v>
      </c>
      <c r="AP90" s="4" t="s">
        <v>98</v>
      </c>
      <c r="AQ90" s="4" t="s">
        <v>90</v>
      </c>
      <c r="AR90" s="4" t="s">
        <v>90</v>
      </c>
      <c r="AS90" s="4" t="s">
        <v>89</v>
      </c>
      <c r="AT90" s="4" t="s">
        <v>90</v>
      </c>
      <c r="AU90" s="4" t="s">
        <v>90</v>
      </c>
      <c r="AV90" s="4" t="s">
        <v>89</v>
      </c>
      <c r="AW90" s="4" t="s">
        <v>98</v>
      </c>
      <c r="AX90" s="4" t="s">
        <v>89</v>
      </c>
      <c r="AY90" s="4" t="s">
        <v>98</v>
      </c>
      <c r="AZ90" s="4" t="s">
        <v>90</v>
      </c>
      <c r="BA90" s="4" t="s">
        <v>90</v>
      </c>
      <c r="BB90" s="4" t="s">
        <v>89</v>
      </c>
      <c r="BC90" s="4" t="s">
        <v>89</v>
      </c>
      <c r="BD90" s="4" t="s">
        <v>98</v>
      </c>
      <c r="BE90" s="4" t="s">
        <v>89</v>
      </c>
      <c r="BF90" s="4" t="s">
        <v>98</v>
      </c>
      <c r="BG90" s="4" t="s">
        <v>89</v>
      </c>
      <c r="BH90" s="4" t="s">
        <v>90</v>
      </c>
      <c r="BI90" s="4" t="s">
        <v>90</v>
      </c>
      <c r="BJ90" s="4" t="s">
        <v>90</v>
      </c>
      <c r="BK90" s="4" t="s">
        <v>90</v>
      </c>
      <c r="BL90" s="4" t="s">
        <v>98</v>
      </c>
      <c r="BM90" s="4" t="s">
        <v>126</v>
      </c>
      <c r="BN90" s="4" t="s">
        <v>319</v>
      </c>
      <c r="BO90" s="4" t="s">
        <v>89</v>
      </c>
      <c r="BP90" s="4" t="s">
        <v>320</v>
      </c>
      <c r="BQ90" s="4" t="s">
        <v>90</v>
      </c>
      <c r="BR90" s="4" t="s">
        <v>89</v>
      </c>
      <c r="BS90" s="4" t="s">
        <v>98</v>
      </c>
      <c r="BT90" s="4" t="s">
        <v>89</v>
      </c>
      <c r="BU90" s="4" t="s">
        <v>90</v>
      </c>
      <c r="BV90" s="4" t="s">
        <v>89</v>
      </c>
      <c r="BW90" s="4" t="s">
        <v>89</v>
      </c>
      <c r="BX90" s="4" t="s">
        <v>89</v>
      </c>
      <c r="BY90" s="4" t="s">
        <v>89</v>
      </c>
      <c r="BZ90" s="4" t="s">
        <v>90</v>
      </c>
      <c r="CA90" s="4" t="s">
        <v>319</v>
      </c>
      <c r="CB90" s="4" t="s">
        <v>90</v>
      </c>
      <c r="CC90" s="4" t="s">
        <v>89</v>
      </c>
      <c r="CD90" s="4" t="s">
        <v>319</v>
      </c>
      <c r="CE90" s="4" t="s">
        <v>98</v>
      </c>
      <c r="CF90" s="4" t="s">
        <v>98</v>
      </c>
      <c r="CG90" s="4" t="s">
        <v>319</v>
      </c>
      <c r="CH90" s="4" t="s">
        <v>89</v>
      </c>
      <c r="CI90" s="4" t="s">
        <v>319</v>
      </c>
      <c r="CJ90" s="4" t="s">
        <v>90</v>
      </c>
      <c r="CK90" s="4" t="s">
        <v>320</v>
      </c>
      <c r="CL90" s="4" t="s">
        <v>319</v>
      </c>
      <c r="CM90" s="4" t="s">
        <v>319</v>
      </c>
      <c r="CN90" s="4" t="s">
        <v>98</v>
      </c>
      <c r="CO90" s="4" t="s">
        <v>89</v>
      </c>
      <c r="CP90" s="4" t="s">
        <v>98</v>
      </c>
      <c r="CQ90" s="4" t="s">
        <v>90</v>
      </c>
      <c r="CR90" s="4" t="s">
        <v>319</v>
      </c>
      <c r="CS90" s="4" t="s">
        <v>98</v>
      </c>
      <c r="CT90" s="4" t="s">
        <v>90</v>
      </c>
      <c r="CU90" s="4" t="s">
        <v>89</v>
      </c>
      <c r="CV90" s="4" t="s">
        <v>90</v>
      </c>
      <c r="CW90" s="4" t="s">
        <v>90</v>
      </c>
      <c r="CX90" s="4" t="s">
        <v>319</v>
      </c>
      <c r="CY90" s="15">
        <f>COUNTIF($B90:$CX90,"u")</f>
        <v>2</v>
      </c>
      <c r="CZ90" s="15">
        <f>COUNTIF($B90:$CX90,"u/s")</f>
        <v>2</v>
      </c>
      <c r="DA90" s="15">
        <f>COUNTIF($B90:$CX90,"s")</f>
        <v>34</v>
      </c>
      <c r="DB90" s="15">
        <f>COUNTIF($B90:$CX90,"s/g")</f>
        <v>11</v>
      </c>
      <c r="DC90" s="15">
        <f>COUNTIF($B90:$CX90,"g")</f>
        <v>14</v>
      </c>
      <c r="DD90" s="15">
        <f>COUNTIF($B90:$CX90,"n")</f>
        <v>38</v>
      </c>
    </row>
    <row r="91" spans="1:122" x14ac:dyDescent="0.35">
      <c r="CY91" s="20">
        <f>CY90/SUM($CY90:$DD90)</f>
        <v>1.9801980198019802E-2</v>
      </c>
      <c r="CZ91" s="20">
        <f t="shared" ref="CZ91:DD91" si="50">CZ90/SUM($CY90:$DD90)</f>
        <v>1.9801980198019802E-2</v>
      </c>
      <c r="DA91" s="20">
        <f t="shared" si="50"/>
        <v>0.33663366336633666</v>
      </c>
      <c r="DB91" s="20">
        <f t="shared" si="50"/>
        <v>0.10891089108910891</v>
      </c>
      <c r="DC91" s="20">
        <f t="shared" si="50"/>
        <v>0.13861386138613863</v>
      </c>
      <c r="DD91" s="20">
        <f t="shared" si="50"/>
        <v>0.37623762376237624</v>
      </c>
    </row>
    <row r="198" spans="2:2" x14ac:dyDescent="0.35">
      <c r="B198" t="s">
        <v>55</v>
      </c>
    </row>
  </sheetData>
  <sortState columnSort="1" ref="B1:FF91">
    <sortCondition ref="B89:FF89"/>
  </sortState>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97"/>
  <sheetViews>
    <sheetView topLeftCell="A76" zoomScale="70" zoomScaleNormal="70" workbookViewId="0">
      <pane xSplit="1" topLeftCell="BK1" activePane="topRight" state="frozen"/>
      <selection activeCell="A4" sqref="A4"/>
      <selection pane="topRight" activeCell="BL97" sqref="BL97"/>
    </sheetView>
  </sheetViews>
  <sheetFormatPr defaultRowHeight="14.5" x14ac:dyDescent="0.35"/>
  <cols>
    <col min="1" max="1" width="68.453125" customWidth="1"/>
    <col min="2" max="55" width="4.54296875" customWidth="1"/>
    <col min="56" max="56" width="8.1796875" style="14" customWidth="1"/>
  </cols>
  <sheetData>
    <row r="1" spans="1:64" ht="19" thickBot="1" x14ac:dyDescent="0.4">
      <c r="A1" s="2" t="s">
        <v>8</v>
      </c>
      <c r="BE1">
        <v>1</v>
      </c>
      <c r="BF1">
        <v>2</v>
      </c>
      <c r="BG1">
        <v>3</v>
      </c>
      <c r="BH1">
        <v>4</v>
      </c>
      <c r="BI1">
        <v>5</v>
      </c>
      <c r="BK1" s="20" t="s">
        <v>333</v>
      </c>
      <c r="BL1" s="20" t="s">
        <v>334</v>
      </c>
    </row>
    <row r="2" spans="1:64" ht="15" thickBot="1" x14ac:dyDescent="0.4">
      <c r="A2" s="5" t="s">
        <v>0</v>
      </c>
      <c r="B2" s="4">
        <v>2</v>
      </c>
      <c r="C2" s="4">
        <v>2</v>
      </c>
      <c r="D2" s="4">
        <v>2</v>
      </c>
      <c r="E2" s="4">
        <v>2</v>
      </c>
      <c r="F2" s="4">
        <v>1</v>
      </c>
      <c r="G2" s="4">
        <v>2</v>
      </c>
      <c r="H2" s="4">
        <v>3</v>
      </c>
      <c r="I2" s="4">
        <v>2</v>
      </c>
      <c r="J2" s="4">
        <v>2</v>
      </c>
      <c r="K2" s="4">
        <v>2</v>
      </c>
      <c r="L2" s="4">
        <v>2</v>
      </c>
      <c r="M2" s="4">
        <v>1</v>
      </c>
      <c r="N2" s="4">
        <v>2</v>
      </c>
      <c r="O2" s="4">
        <v>2</v>
      </c>
      <c r="P2" s="4">
        <v>1</v>
      </c>
      <c r="Q2" s="4">
        <v>1</v>
      </c>
      <c r="R2" s="4">
        <v>2</v>
      </c>
      <c r="S2" s="4">
        <v>1</v>
      </c>
      <c r="T2" s="12">
        <v>2</v>
      </c>
      <c r="U2" s="12">
        <v>2</v>
      </c>
      <c r="V2" s="12">
        <v>1</v>
      </c>
      <c r="W2" s="12">
        <v>1</v>
      </c>
      <c r="X2" s="12">
        <v>2</v>
      </c>
      <c r="Y2" s="12">
        <v>2</v>
      </c>
      <c r="Z2" s="12">
        <v>2</v>
      </c>
      <c r="AA2" s="12">
        <v>2</v>
      </c>
      <c r="AB2" s="12">
        <v>2</v>
      </c>
      <c r="AC2" s="12">
        <v>1</v>
      </c>
      <c r="AD2" s="12">
        <v>1</v>
      </c>
      <c r="AE2" s="12">
        <v>1</v>
      </c>
      <c r="AF2" s="12">
        <v>2</v>
      </c>
      <c r="AG2" s="12">
        <v>3</v>
      </c>
      <c r="AH2" s="12">
        <v>1</v>
      </c>
      <c r="AI2" s="12">
        <v>1</v>
      </c>
      <c r="AJ2" s="12">
        <v>1</v>
      </c>
      <c r="AK2" s="12">
        <v>2</v>
      </c>
      <c r="AL2" s="12" t="s">
        <v>232</v>
      </c>
      <c r="AM2" s="12">
        <v>2</v>
      </c>
      <c r="AN2" s="12">
        <v>2</v>
      </c>
      <c r="AO2" s="12">
        <v>2</v>
      </c>
      <c r="AP2" s="12">
        <v>2</v>
      </c>
      <c r="AQ2" s="12">
        <v>2</v>
      </c>
      <c r="AR2" s="12">
        <v>2</v>
      </c>
      <c r="AS2" s="12">
        <v>2</v>
      </c>
      <c r="AT2" s="12">
        <v>2</v>
      </c>
      <c r="AU2" s="12">
        <v>2</v>
      </c>
      <c r="AV2" s="12">
        <v>2</v>
      </c>
      <c r="AW2" s="12">
        <v>2</v>
      </c>
      <c r="AX2" s="12">
        <v>2</v>
      </c>
      <c r="AY2" s="12">
        <v>3</v>
      </c>
      <c r="AZ2" s="12">
        <v>2</v>
      </c>
      <c r="BA2" s="12">
        <v>2</v>
      </c>
      <c r="BB2" s="12">
        <v>2</v>
      </c>
      <c r="BC2" s="12">
        <v>3</v>
      </c>
      <c r="BD2" s="14">
        <f t="shared" ref="BD2:BD9" si="0">AVERAGE(B2:BC2)</f>
        <v>1.8301886792452831</v>
      </c>
      <c r="BE2">
        <f t="shared" ref="BE2:BE9" si="1">COUNTIF(B2:BC2, 1)</f>
        <v>13</v>
      </c>
      <c r="BF2">
        <f t="shared" ref="BF2:BF9" si="2">COUNTIF(B2:BC2, 2)</f>
        <v>36</v>
      </c>
      <c r="BG2">
        <f t="shared" ref="BG2:BG9" si="3">COUNTIF(B2:BC2,3)</f>
        <v>4</v>
      </c>
      <c r="BH2">
        <f t="shared" ref="BH2:BH9" si="4">COUNTIF(B2:BC2, 4)</f>
        <v>0</v>
      </c>
      <c r="BI2">
        <f t="shared" ref="BI2:BI9" si="5">COUNTIF(B2:BC2, "N")</f>
        <v>1</v>
      </c>
      <c r="BK2" s="20">
        <f>(BE2+BF2)/SUM(BE2:BI2)</f>
        <v>0.90740740740740744</v>
      </c>
      <c r="BL2" s="20">
        <f>(BG2+BH2)/SUM(BE2:BI2)</f>
        <v>7.407407407407407E-2</v>
      </c>
    </row>
    <row r="3" spans="1:64" ht="15" thickBot="1" x14ac:dyDescent="0.4">
      <c r="A3" s="1" t="s">
        <v>1</v>
      </c>
      <c r="B3" s="4">
        <v>2</v>
      </c>
      <c r="C3" s="4">
        <v>2</v>
      </c>
      <c r="D3" s="4">
        <v>2</v>
      </c>
      <c r="E3" s="4">
        <v>2</v>
      </c>
      <c r="F3" s="4">
        <v>1</v>
      </c>
      <c r="G3" s="4">
        <v>2</v>
      </c>
      <c r="H3" s="4">
        <v>3</v>
      </c>
      <c r="I3" s="4">
        <v>2</v>
      </c>
      <c r="J3" s="4">
        <v>3</v>
      </c>
      <c r="K3" s="4">
        <v>2</v>
      </c>
      <c r="L3" s="4">
        <v>2</v>
      </c>
      <c r="M3" s="4">
        <v>2</v>
      </c>
      <c r="N3" s="4">
        <v>2</v>
      </c>
      <c r="O3" s="4">
        <v>3</v>
      </c>
      <c r="P3" s="4">
        <v>1</v>
      </c>
      <c r="Q3" s="4">
        <v>2</v>
      </c>
      <c r="R3" s="4">
        <v>2</v>
      </c>
      <c r="S3" s="4">
        <v>1</v>
      </c>
      <c r="T3" s="12">
        <v>3</v>
      </c>
      <c r="U3" s="12">
        <v>2</v>
      </c>
      <c r="V3" s="12">
        <v>2</v>
      </c>
      <c r="W3" s="12">
        <v>1</v>
      </c>
      <c r="X3" s="12">
        <v>2</v>
      </c>
      <c r="Y3" s="12">
        <v>4</v>
      </c>
      <c r="Z3" s="12" t="s">
        <v>232</v>
      </c>
      <c r="AA3" s="12">
        <v>2</v>
      </c>
      <c r="AB3" s="12">
        <v>3</v>
      </c>
      <c r="AC3" s="12">
        <v>1</v>
      </c>
      <c r="AD3" s="12">
        <v>2</v>
      </c>
      <c r="AE3" s="12" t="s">
        <v>232</v>
      </c>
      <c r="AF3" s="12">
        <v>1</v>
      </c>
      <c r="AG3" s="12">
        <v>3</v>
      </c>
      <c r="AH3" s="12">
        <v>2</v>
      </c>
      <c r="AI3" s="12">
        <v>2</v>
      </c>
      <c r="AJ3" s="12">
        <v>1</v>
      </c>
      <c r="AK3" s="12">
        <v>2</v>
      </c>
      <c r="AL3" s="12" t="s">
        <v>232</v>
      </c>
      <c r="AM3" s="12">
        <v>3</v>
      </c>
      <c r="AN3" s="12">
        <v>3</v>
      </c>
      <c r="AO3" s="12">
        <v>2</v>
      </c>
      <c r="AP3" s="12" t="s">
        <v>232</v>
      </c>
      <c r="AQ3" s="12">
        <v>4</v>
      </c>
      <c r="AR3" s="12">
        <v>3</v>
      </c>
      <c r="AS3" s="12">
        <v>2</v>
      </c>
      <c r="AT3" s="12">
        <v>3</v>
      </c>
      <c r="AU3" s="12">
        <v>2</v>
      </c>
      <c r="AV3" s="12">
        <v>3</v>
      </c>
      <c r="AW3" s="12">
        <v>3</v>
      </c>
      <c r="AX3" s="12">
        <v>2</v>
      </c>
      <c r="AY3" s="12">
        <v>2</v>
      </c>
      <c r="AZ3" s="12">
        <v>2</v>
      </c>
      <c r="BA3" s="12" t="s">
        <v>232</v>
      </c>
      <c r="BB3" s="12">
        <v>3</v>
      </c>
      <c r="BC3" s="12">
        <v>4</v>
      </c>
      <c r="BD3" s="14">
        <f t="shared" si="0"/>
        <v>2.2448979591836733</v>
      </c>
      <c r="BE3">
        <f t="shared" si="1"/>
        <v>7</v>
      </c>
      <c r="BF3">
        <f t="shared" si="2"/>
        <v>26</v>
      </c>
      <c r="BG3">
        <f t="shared" si="3"/>
        <v>13</v>
      </c>
      <c r="BH3">
        <f t="shared" si="4"/>
        <v>3</v>
      </c>
      <c r="BI3">
        <f t="shared" si="5"/>
        <v>5</v>
      </c>
      <c r="BK3" s="20">
        <f t="shared" ref="BK3:BK9" si="6">(BE3+BF3)/SUM(BE3:BI3)</f>
        <v>0.61111111111111116</v>
      </c>
      <c r="BL3" s="20">
        <f t="shared" ref="BL3:BL9" si="7">(BG3+BH3)/SUM(BE3:BI3)</f>
        <v>0.29629629629629628</v>
      </c>
    </row>
    <row r="4" spans="1:64" ht="15" thickBot="1" x14ac:dyDescent="0.4">
      <c r="A4" s="1" t="s">
        <v>2</v>
      </c>
      <c r="B4" s="4">
        <v>1</v>
      </c>
      <c r="C4" s="4">
        <v>2</v>
      </c>
      <c r="D4" s="4" t="s">
        <v>232</v>
      </c>
      <c r="E4" s="4" t="s">
        <v>232</v>
      </c>
      <c r="F4" s="4">
        <v>1</v>
      </c>
      <c r="G4" s="4">
        <v>1</v>
      </c>
      <c r="H4" s="4" t="s">
        <v>232</v>
      </c>
      <c r="I4" s="4" t="s">
        <v>232</v>
      </c>
      <c r="J4" s="4" t="s">
        <v>232</v>
      </c>
      <c r="K4" s="4" t="s">
        <v>232</v>
      </c>
      <c r="L4" s="4" t="s">
        <v>232</v>
      </c>
      <c r="M4" s="4" t="s">
        <v>232</v>
      </c>
      <c r="N4" s="4">
        <v>2</v>
      </c>
      <c r="O4" s="4"/>
      <c r="P4" s="4" t="s">
        <v>232</v>
      </c>
      <c r="Q4" s="4" t="s">
        <v>232</v>
      </c>
      <c r="R4" s="4">
        <v>2</v>
      </c>
      <c r="S4" s="4">
        <v>1</v>
      </c>
      <c r="T4" s="12">
        <v>2</v>
      </c>
      <c r="U4" s="12">
        <v>2</v>
      </c>
      <c r="V4" s="12" t="s">
        <v>232</v>
      </c>
      <c r="W4" s="12">
        <v>1</v>
      </c>
      <c r="X4" s="12">
        <v>1</v>
      </c>
      <c r="Y4" s="12"/>
      <c r="Z4" s="12" t="s">
        <v>232</v>
      </c>
      <c r="AA4" s="12" t="s">
        <v>232</v>
      </c>
      <c r="AB4" s="12">
        <v>1</v>
      </c>
      <c r="AC4" s="12">
        <v>1</v>
      </c>
      <c r="AD4" s="12">
        <v>1</v>
      </c>
      <c r="AE4" s="12" t="s">
        <v>232</v>
      </c>
      <c r="AF4" s="12">
        <v>2</v>
      </c>
      <c r="AG4" s="12" t="s">
        <v>232</v>
      </c>
      <c r="AH4" s="12">
        <v>2</v>
      </c>
      <c r="AI4" s="12">
        <v>1</v>
      </c>
      <c r="AJ4" s="12" t="s">
        <v>232</v>
      </c>
      <c r="AK4" s="12"/>
      <c r="AL4" s="12" t="s">
        <v>232</v>
      </c>
      <c r="AM4" s="12">
        <v>2</v>
      </c>
      <c r="AN4" s="12">
        <v>2</v>
      </c>
      <c r="AO4" s="12" t="s">
        <v>232</v>
      </c>
      <c r="AP4" s="12">
        <v>2</v>
      </c>
      <c r="AQ4" s="12">
        <v>1</v>
      </c>
      <c r="AR4" s="12">
        <v>2</v>
      </c>
      <c r="AS4" s="12">
        <v>2</v>
      </c>
      <c r="AT4" s="12" t="s">
        <v>232</v>
      </c>
      <c r="AU4" s="12">
        <v>2</v>
      </c>
      <c r="AV4" s="12" t="s">
        <v>232</v>
      </c>
      <c r="AW4" s="12">
        <v>2</v>
      </c>
      <c r="AX4" s="12" t="s">
        <v>232</v>
      </c>
      <c r="AY4" s="12" t="s">
        <v>232</v>
      </c>
      <c r="AZ4" s="12">
        <v>1</v>
      </c>
      <c r="BA4" s="12">
        <v>2</v>
      </c>
      <c r="BB4" s="12">
        <v>1</v>
      </c>
      <c r="BC4" s="12" t="s">
        <v>232</v>
      </c>
      <c r="BD4" s="14">
        <f t="shared" si="0"/>
        <v>1.5357142857142858</v>
      </c>
      <c r="BE4">
        <f t="shared" si="1"/>
        <v>13</v>
      </c>
      <c r="BF4">
        <f t="shared" si="2"/>
        <v>15</v>
      </c>
      <c r="BG4">
        <f t="shared" si="3"/>
        <v>0</v>
      </c>
      <c r="BH4">
        <f t="shared" si="4"/>
        <v>0</v>
      </c>
      <c r="BI4">
        <f t="shared" si="5"/>
        <v>23</v>
      </c>
      <c r="BK4" s="20">
        <f t="shared" si="6"/>
        <v>0.5490196078431373</v>
      </c>
      <c r="BL4" s="20">
        <f t="shared" si="7"/>
        <v>0</v>
      </c>
    </row>
    <row r="5" spans="1:64" ht="15" thickBot="1" x14ac:dyDescent="0.4">
      <c r="A5" s="1" t="s">
        <v>3</v>
      </c>
      <c r="B5" s="4">
        <v>3</v>
      </c>
      <c r="C5" s="4">
        <v>3</v>
      </c>
      <c r="D5" s="4">
        <v>3</v>
      </c>
      <c r="E5" s="4" t="s">
        <v>232</v>
      </c>
      <c r="F5" s="4">
        <v>1</v>
      </c>
      <c r="G5" s="4">
        <v>4</v>
      </c>
      <c r="H5" s="4">
        <v>4</v>
      </c>
      <c r="I5" s="4">
        <v>3</v>
      </c>
      <c r="J5" s="4">
        <v>2</v>
      </c>
      <c r="K5" s="4" t="s">
        <v>232</v>
      </c>
      <c r="L5" s="4">
        <v>3</v>
      </c>
      <c r="M5" s="4">
        <v>2</v>
      </c>
      <c r="N5" s="4">
        <v>2</v>
      </c>
      <c r="O5" s="4" t="s">
        <v>232</v>
      </c>
      <c r="P5" s="4"/>
      <c r="Q5" s="4">
        <v>2</v>
      </c>
      <c r="R5" s="4">
        <v>3</v>
      </c>
      <c r="S5" s="4">
        <v>2</v>
      </c>
      <c r="T5" s="12">
        <v>4</v>
      </c>
      <c r="U5" s="12">
        <v>3</v>
      </c>
      <c r="V5" s="12">
        <v>4</v>
      </c>
      <c r="W5" s="12">
        <v>3</v>
      </c>
      <c r="X5" s="12">
        <v>2</v>
      </c>
      <c r="Y5" s="12">
        <v>1</v>
      </c>
      <c r="Z5" s="12">
        <v>3</v>
      </c>
      <c r="AA5" s="12">
        <v>3</v>
      </c>
      <c r="AB5" s="12">
        <v>2</v>
      </c>
      <c r="AC5" s="12">
        <v>2</v>
      </c>
      <c r="AD5" s="12">
        <v>3</v>
      </c>
      <c r="AE5" s="12">
        <v>2</v>
      </c>
      <c r="AF5" s="12" t="s">
        <v>232</v>
      </c>
      <c r="AG5" s="12">
        <v>4</v>
      </c>
      <c r="AH5" s="12"/>
      <c r="AI5" s="12">
        <v>3</v>
      </c>
      <c r="AJ5" s="12">
        <v>2</v>
      </c>
      <c r="AK5" s="12">
        <v>2</v>
      </c>
      <c r="AL5" s="12" t="s">
        <v>232</v>
      </c>
      <c r="AM5" s="12">
        <v>4</v>
      </c>
      <c r="AN5" s="12">
        <v>3</v>
      </c>
      <c r="AO5" s="12">
        <v>2</v>
      </c>
      <c r="AP5" s="12">
        <v>2</v>
      </c>
      <c r="AQ5" s="12">
        <v>4</v>
      </c>
      <c r="AR5" s="12">
        <v>3</v>
      </c>
      <c r="AS5" s="12">
        <v>3</v>
      </c>
      <c r="AT5" s="12">
        <v>3</v>
      </c>
      <c r="AU5" s="12">
        <v>2</v>
      </c>
      <c r="AV5" s="12">
        <v>2</v>
      </c>
      <c r="AW5" s="12">
        <v>4</v>
      </c>
      <c r="AX5" s="12">
        <v>3</v>
      </c>
      <c r="AY5" s="12">
        <v>4</v>
      </c>
      <c r="AZ5" s="12">
        <v>3</v>
      </c>
      <c r="BA5" s="12">
        <v>2</v>
      </c>
      <c r="BB5" s="12">
        <v>4</v>
      </c>
      <c r="BC5" s="12">
        <v>3</v>
      </c>
      <c r="BD5" s="14">
        <f t="shared" si="0"/>
        <v>2.7872340425531914</v>
      </c>
      <c r="BE5">
        <f t="shared" si="1"/>
        <v>2</v>
      </c>
      <c r="BF5">
        <f t="shared" si="2"/>
        <v>16</v>
      </c>
      <c r="BG5">
        <f t="shared" si="3"/>
        <v>19</v>
      </c>
      <c r="BH5">
        <f t="shared" si="4"/>
        <v>10</v>
      </c>
      <c r="BI5">
        <f t="shared" si="5"/>
        <v>5</v>
      </c>
      <c r="BK5" s="20">
        <f t="shared" si="6"/>
        <v>0.34615384615384615</v>
      </c>
      <c r="BL5" s="20">
        <f t="shared" si="7"/>
        <v>0.55769230769230771</v>
      </c>
    </row>
    <row r="6" spans="1:64" ht="15" thickBot="1" x14ac:dyDescent="0.4">
      <c r="A6" s="1" t="s">
        <v>4</v>
      </c>
      <c r="B6" s="4">
        <v>2</v>
      </c>
      <c r="C6" s="4">
        <v>3</v>
      </c>
      <c r="D6" s="4">
        <v>2</v>
      </c>
      <c r="E6" s="4">
        <v>2</v>
      </c>
      <c r="F6" s="4">
        <v>1</v>
      </c>
      <c r="G6" s="4">
        <v>1</v>
      </c>
      <c r="H6" s="4">
        <v>2</v>
      </c>
      <c r="I6" s="4">
        <v>2</v>
      </c>
      <c r="J6" s="4">
        <v>2</v>
      </c>
      <c r="K6" s="4">
        <v>2</v>
      </c>
      <c r="L6" s="4">
        <v>2</v>
      </c>
      <c r="M6" s="4">
        <v>1</v>
      </c>
      <c r="N6" s="4">
        <v>2</v>
      </c>
      <c r="O6" s="4">
        <v>2</v>
      </c>
      <c r="P6" s="4">
        <v>1</v>
      </c>
      <c r="Q6" s="4">
        <v>1</v>
      </c>
      <c r="R6" s="4"/>
      <c r="S6" s="4">
        <v>2</v>
      </c>
      <c r="T6" s="12">
        <v>4</v>
      </c>
      <c r="U6" s="12">
        <v>2</v>
      </c>
      <c r="V6" s="12">
        <v>1</v>
      </c>
      <c r="W6" s="12">
        <v>2</v>
      </c>
      <c r="X6" s="12">
        <v>1</v>
      </c>
      <c r="Y6" s="12">
        <v>2</v>
      </c>
      <c r="Z6" s="12">
        <v>2</v>
      </c>
      <c r="AA6" s="12">
        <v>2</v>
      </c>
      <c r="AB6" s="12">
        <v>2</v>
      </c>
      <c r="AC6" s="12">
        <v>1</v>
      </c>
      <c r="AD6" s="12">
        <v>2</v>
      </c>
      <c r="AE6" s="12">
        <v>2</v>
      </c>
      <c r="AF6" s="12">
        <v>2</v>
      </c>
      <c r="AG6" s="12">
        <v>3</v>
      </c>
      <c r="AH6" s="12">
        <v>2</v>
      </c>
      <c r="AI6" s="12">
        <v>1</v>
      </c>
      <c r="AJ6" s="12">
        <v>2</v>
      </c>
      <c r="AK6" s="12">
        <v>2</v>
      </c>
      <c r="AL6" s="12">
        <v>3</v>
      </c>
      <c r="AM6" s="12">
        <v>2</v>
      </c>
      <c r="AN6" s="12" t="s">
        <v>232</v>
      </c>
      <c r="AO6" s="12">
        <v>1</v>
      </c>
      <c r="AP6" s="12">
        <v>2</v>
      </c>
      <c r="AQ6" s="12">
        <v>2</v>
      </c>
      <c r="AR6" s="12">
        <v>2</v>
      </c>
      <c r="AS6" s="12">
        <v>3</v>
      </c>
      <c r="AT6" s="12">
        <v>3</v>
      </c>
      <c r="AU6" s="12">
        <v>2</v>
      </c>
      <c r="AV6" s="12">
        <v>2</v>
      </c>
      <c r="AW6" s="12">
        <v>2</v>
      </c>
      <c r="AX6" s="12">
        <v>2</v>
      </c>
      <c r="AY6" s="12">
        <v>3</v>
      </c>
      <c r="AZ6" s="12">
        <v>1</v>
      </c>
      <c r="BA6" s="12">
        <v>2</v>
      </c>
      <c r="BB6" s="12">
        <v>2</v>
      </c>
      <c r="BC6" s="12">
        <v>2</v>
      </c>
      <c r="BD6" s="14">
        <f t="shared" si="0"/>
        <v>1.9423076923076923</v>
      </c>
      <c r="BE6">
        <f t="shared" si="1"/>
        <v>11</v>
      </c>
      <c r="BF6">
        <f t="shared" si="2"/>
        <v>34</v>
      </c>
      <c r="BG6">
        <f t="shared" si="3"/>
        <v>6</v>
      </c>
      <c r="BH6">
        <f t="shared" si="4"/>
        <v>1</v>
      </c>
      <c r="BI6">
        <f t="shared" si="5"/>
        <v>1</v>
      </c>
      <c r="BK6" s="20">
        <f t="shared" si="6"/>
        <v>0.84905660377358494</v>
      </c>
      <c r="BL6" s="20">
        <f t="shared" si="7"/>
        <v>0.13207547169811321</v>
      </c>
    </row>
    <row r="7" spans="1:64" ht="15" thickBot="1" x14ac:dyDescent="0.4">
      <c r="A7" s="1" t="s">
        <v>5</v>
      </c>
      <c r="B7" s="4">
        <v>2</v>
      </c>
      <c r="C7" s="4">
        <v>1</v>
      </c>
      <c r="D7" s="4">
        <v>3</v>
      </c>
      <c r="E7" s="4">
        <v>2</v>
      </c>
      <c r="F7" s="4">
        <v>1</v>
      </c>
      <c r="G7" s="4">
        <v>1</v>
      </c>
      <c r="H7" s="4">
        <v>3</v>
      </c>
      <c r="I7" s="4">
        <v>2</v>
      </c>
      <c r="J7" s="4">
        <v>3</v>
      </c>
      <c r="K7" s="4">
        <v>2</v>
      </c>
      <c r="L7" s="4">
        <v>1</v>
      </c>
      <c r="M7" s="4">
        <v>1</v>
      </c>
      <c r="N7" s="4">
        <v>2</v>
      </c>
      <c r="O7" s="4">
        <v>2</v>
      </c>
      <c r="P7" s="4">
        <v>1</v>
      </c>
      <c r="Q7" s="4">
        <v>1</v>
      </c>
      <c r="R7" s="4">
        <v>1</v>
      </c>
      <c r="S7" s="4">
        <v>1</v>
      </c>
      <c r="T7" s="12">
        <v>2</v>
      </c>
      <c r="U7" s="12">
        <v>2</v>
      </c>
      <c r="V7" s="12">
        <v>3</v>
      </c>
      <c r="W7" s="12">
        <v>2</v>
      </c>
      <c r="X7" s="12">
        <v>1</v>
      </c>
      <c r="Y7" s="12">
        <v>1</v>
      </c>
      <c r="Z7" s="12" t="s">
        <v>232</v>
      </c>
      <c r="AA7" s="12">
        <v>2</v>
      </c>
      <c r="AB7" s="12">
        <v>3</v>
      </c>
      <c r="AC7" s="12">
        <v>1</v>
      </c>
      <c r="AD7" s="12">
        <v>1</v>
      </c>
      <c r="AE7" s="12">
        <v>1</v>
      </c>
      <c r="AF7" s="12" t="s">
        <v>232</v>
      </c>
      <c r="AG7" s="12">
        <v>3</v>
      </c>
      <c r="AH7" s="12">
        <v>2</v>
      </c>
      <c r="AI7" s="12">
        <v>1</v>
      </c>
      <c r="AJ7" s="12">
        <v>2</v>
      </c>
      <c r="AK7" s="12">
        <v>2</v>
      </c>
      <c r="AL7" s="12">
        <v>2</v>
      </c>
      <c r="AM7" s="12">
        <v>3</v>
      </c>
      <c r="AN7" s="12">
        <v>3</v>
      </c>
      <c r="AO7" s="12">
        <v>2</v>
      </c>
      <c r="AP7" s="12" t="s">
        <v>232</v>
      </c>
      <c r="AQ7" s="12"/>
      <c r="AR7" s="12">
        <v>3</v>
      </c>
      <c r="AS7" s="12">
        <v>2</v>
      </c>
      <c r="AT7" s="12">
        <v>3</v>
      </c>
      <c r="AU7" s="12">
        <v>2</v>
      </c>
      <c r="AV7" s="12">
        <v>4</v>
      </c>
      <c r="AW7" s="12" t="s">
        <v>232</v>
      </c>
      <c r="AX7" s="12">
        <v>2</v>
      </c>
      <c r="AY7" s="12">
        <v>4</v>
      </c>
      <c r="AZ7" s="12">
        <v>2</v>
      </c>
      <c r="BA7" s="12">
        <v>3</v>
      </c>
      <c r="BB7" s="12">
        <v>2</v>
      </c>
      <c r="BC7" s="12">
        <v>1</v>
      </c>
      <c r="BD7" s="14">
        <f t="shared" si="0"/>
        <v>1.9795918367346939</v>
      </c>
      <c r="BE7">
        <f t="shared" si="1"/>
        <v>16</v>
      </c>
      <c r="BF7">
        <f t="shared" si="2"/>
        <v>20</v>
      </c>
      <c r="BG7">
        <f t="shared" si="3"/>
        <v>11</v>
      </c>
      <c r="BH7">
        <f t="shared" si="4"/>
        <v>2</v>
      </c>
      <c r="BI7">
        <f t="shared" si="5"/>
        <v>4</v>
      </c>
      <c r="BK7" s="20">
        <f t="shared" si="6"/>
        <v>0.67924528301886788</v>
      </c>
      <c r="BL7" s="20">
        <f t="shared" si="7"/>
        <v>0.24528301886792453</v>
      </c>
    </row>
    <row r="8" spans="1:64" ht="15" thickBot="1" x14ac:dyDescent="0.4">
      <c r="A8" s="1" t="s">
        <v>6</v>
      </c>
      <c r="B8" s="4">
        <v>1</v>
      </c>
      <c r="C8" s="4">
        <v>1</v>
      </c>
      <c r="D8" s="4">
        <v>1</v>
      </c>
      <c r="E8" s="4">
        <v>1</v>
      </c>
      <c r="F8" s="4">
        <v>1</v>
      </c>
      <c r="G8" s="4">
        <v>1</v>
      </c>
      <c r="H8" s="4">
        <v>1</v>
      </c>
      <c r="I8" s="4">
        <v>2</v>
      </c>
      <c r="J8" s="4">
        <v>2</v>
      </c>
      <c r="K8" s="4">
        <v>2</v>
      </c>
      <c r="L8" s="4">
        <v>1</v>
      </c>
      <c r="M8" s="4">
        <v>1</v>
      </c>
      <c r="N8" s="4">
        <v>2</v>
      </c>
      <c r="O8" s="4">
        <v>2</v>
      </c>
      <c r="P8" s="4">
        <v>1</v>
      </c>
      <c r="Q8" s="4">
        <v>1</v>
      </c>
      <c r="R8" s="4">
        <v>1</v>
      </c>
      <c r="S8" s="4">
        <v>1</v>
      </c>
      <c r="T8" s="12">
        <v>3</v>
      </c>
      <c r="U8" s="12">
        <v>1</v>
      </c>
      <c r="V8" s="12">
        <v>1</v>
      </c>
      <c r="W8" s="12">
        <v>1</v>
      </c>
      <c r="X8" s="12">
        <v>2</v>
      </c>
      <c r="Y8" s="12">
        <v>3</v>
      </c>
      <c r="Z8" s="12">
        <v>2</v>
      </c>
      <c r="AA8" s="12">
        <v>2</v>
      </c>
      <c r="AB8" s="12">
        <v>2</v>
      </c>
      <c r="AC8" s="12">
        <v>1</v>
      </c>
      <c r="AD8" s="12">
        <v>1</v>
      </c>
      <c r="AE8" s="12">
        <v>1</v>
      </c>
      <c r="AF8" s="12">
        <v>2</v>
      </c>
      <c r="AG8" s="12">
        <v>3</v>
      </c>
      <c r="AH8" s="12">
        <v>3</v>
      </c>
      <c r="AI8" s="12">
        <v>1</v>
      </c>
      <c r="AJ8" s="12">
        <v>1</v>
      </c>
      <c r="AK8" s="12">
        <v>2</v>
      </c>
      <c r="AL8" s="12">
        <v>2</v>
      </c>
      <c r="AM8" s="12">
        <v>2</v>
      </c>
      <c r="AN8" s="12">
        <v>2</v>
      </c>
      <c r="AO8" s="12">
        <v>2</v>
      </c>
      <c r="AP8" s="12">
        <v>2</v>
      </c>
      <c r="AQ8" s="12">
        <v>3</v>
      </c>
      <c r="AR8" s="12">
        <v>2</v>
      </c>
      <c r="AS8" s="12">
        <v>1</v>
      </c>
      <c r="AT8" s="12">
        <v>2</v>
      </c>
      <c r="AU8" s="12">
        <v>2</v>
      </c>
      <c r="AV8" s="12">
        <v>2</v>
      </c>
      <c r="AW8" s="12">
        <v>2</v>
      </c>
      <c r="AX8" s="12">
        <v>1</v>
      </c>
      <c r="AY8" s="12">
        <v>2</v>
      </c>
      <c r="AZ8" s="12">
        <v>2</v>
      </c>
      <c r="BA8" s="12">
        <v>2</v>
      </c>
      <c r="BB8" s="12">
        <v>2</v>
      </c>
      <c r="BC8" s="12">
        <v>4</v>
      </c>
      <c r="BD8" s="14">
        <f t="shared" si="0"/>
        <v>1.7037037037037037</v>
      </c>
      <c r="BE8">
        <f t="shared" si="1"/>
        <v>23</v>
      </c>
      <c r="BF8">
        <f t="shared" si="2"/>
        <v>25</v>
      </c>
      <c r="BG8">
        <f t="shared" si="3"/>
        <v>5</v>
      </c>
      <c r="BH8">
        <f t="shared" si="4"/>
        <v>1</v>
      </c>
      <c r="BI8">
        <f t="shared" si="5"/>
        <v>0</v>
      </c>
      <c r="BK8" s="20">
        <f t="shared" si="6"/>
        <v>0.88888888888888884</v>
      </c>
      <c r="BL8" s="20">
        <f t="shared" si="7"/>
        <v>0.1111111111111111</v>
      </c>
    </row>
    <row r="9" spans="1:64" ht="15" thickBot="1" x14ac:dyDescent="0.4">
      <c r="A9" s="1" t="s">
        <v>7</v>
      </c>
      <c r="B9" s="4">
        <v>2</v>
      </c>
      <c r="C9" s="4">
        <v>1</v>
      </c>
      <c r="D9" s="4">
        <v>2</v>
      </c>
      <c r="E9" s="4">
        <v>3</v>
      </c>
      <c r="F9" s="4">
        <v>1</v>
      </c>
      <c r="G9" s="4">
        <v>1</v>
      </c>
      <c r="H9" s="4">
        <v>2</v>
      </c>
      <c r="I9" s="4">
        <v>1</v>
      </c>
      <c r="J9" s="4">
        <v>3</v>
      </c>
      <c r="K9" s="4" t="s">
        <v>232</v>
      </c>
      <c r="L9" s="4">
        <v>1</v>
      </c>
      <c r="M9" s="4">
        <v>3</v>
      </c>
      <c r="N9" s="4">
        <v>2</v>
      </c>
      <c r="O9" s="4">
        <v>2</v>
      </c>
      <c r="P9" s="4">
        <v>1</v>
      </c>
      <c r="Q9" s="4">
        <v>1</v>
      </c>
      <c r="R9" s="4">
        <v>2</v>
      </c>
      <c r="S9" s="4">
        <v>1</v>
      </c>
      <c r="T9" s="12">
        <v>2</v>
      </c>
      <c r="U9" s="12">
        <v>1</v>
      </c>
      <c r="V9" s="12">
        <v>1</v>
      </c>
      <c r="W9" s="12">
        <v>2</v>
      </c>
      <c r="X9" s="12">
        <v>1</v>
      </c>
      <c r="Y9" s="12">
        <v>3</v>
      </c>
      <c r="Z9" s="12">
        <v>3</v>
      </c>
      <c r="AA9" s="12" t="s">
        <v>232</v>
      </c>
      <c r="AB9" s="12" t="s">
        <v>232</v>
      </c>
      <c r="AC9" s="12">
        <v>2</v>
      </c>
      <c r="AD9" s="12">
        <v>2</v>
      </c>
      <c r="AE9" s="12">
        <v>1</v>
      </c>
      <c r="AF9" s="12" t="s">
        <v>232</v>
      </c>
      <c r="AG9" s="12">
        <v>2</v>
      </c>
      <c r="AH9" s="12">
        <v>2</v>
      </c>
      <c r="AI9" s="12">
        <v>1</v>
      </c>
      <c r="AJ9" s="12" t="s">
        <v>232</v>
      </c>
      <c r="AK9" s="12">
        <v>2</v>
      </c>
      <c r="AL9" s="12" t="s">
        <v>232</v>
      </c>
      <c r="AM9" s="12">
        <v>1</v>
      </c>
      <c r="AN9" s="12">
        <v>2</v>
      </c>
      <c r="AO9" s="12">
        <v>1</v>
      </c>
      <c r="AP9" s="12" t="s">
        <v>232</v>
      </c>
      <c r="AQ9" s="12">
        <v>3</v>
      </c>
      <c r="AR9" s="12">
        <v>2</v>
      </c>
      <c r="AS9" s="12">
        <v>1</v>
      </c>
      <c r="AT9" s="12">
        <v>2</v>
      </c>
      <c r="AU9" s="12">
        <v>2</v>
      </c>
      <c r="AV9" s="12">
        <v>1</v>
      </c>
      <c r="AW9" s="12">
        <v>3</v>
      </c>
      <c r="AX9" s="12" t="s">
        <v>232</v>
      </c>
      <c r="AY9" s="12">
        <v>2</v>
      </c>
      <c r="AZ9" s="12">
        <v>2</v>
      </c>
      <c r="BA9" s="12">
        <v>2</v>
      </c>
      <c r="BB9" s="12">
        <v>3</v>
      </c>
      <c r="BC9" s="12">
        <v>1</v>
      </c>
      <c r="BD9" s="14">
        <f t="shared" si="0"/>
        <v>1.7826086956521738</v>
      </c>
      <c r="BE9">
        <f t="shared" si="1"/>
        <v>18</v>
      </c>
      <c r="BF9">
        <f t="shared" si="2"/>
        <v>20</v>
      </c>
      <c r="BG9">
        <f t="shared" si="3"/>
        <v>8</v>
      </c>
      <c r="BH9">
        <f t="shared" si="4"/>
        <v>0</v>
      </c>
      <c r="BI9">
        <f t="shared" si="5"/>
        <v>8</v>
      </c>
      <c r="BK9" s="20">
        <f t="shared" si="6"/>
        <v>0.70370370370370372</v>
      </c>
      <c r="BL9" s="20">
        <f t="shared" si="7"/>
        <v>0.14814814814814814</v>
      </c>
    </row>
    <row r="10" spans="1:64" ht="16" thickBot="1" x14ac:dyDescent="0.4">
      <c r="A10" s="7" t="s">
        <v>82</v>
      </c>
      <c r="B10" s="4"/>
      <c r="C10" s="4"/>
      <c r="D10" s="4"/>
      <c r="E10" s="4"/>
      <c r="F10" s="4"/>
      <c r="G10" s="4"/>
      <c r="H10" s="4"/>
      <c r="I10" s="4"/>
      <c r="J10" s="4"/>
      <c r="K10" s="4"/>
      <c r="L10" s="4"/>
      <c r="M10" s="4"/>
      <c r="N10" s="4"/>
      <c r="O10" s="4" t="s">
        <v>214</v>
      </c>
      <c r="P10" s="4"/>
      <c r="Q10" s="4"/>
      <c r="R10" s="4"/>
      <c r="S10" s="4"/>
      <c r="T10" s="12" t="s">
        <v>187</v>
      </c>
      <c r="U10" s="12"/>
      <c r="V10" s="12"/>
      <c r="W10" s="12"/>
      <c r="X10" s="12"/>
      <c r="Y10" s="12"/>
      <c r="Z10" s="12"/>
      <c r="AA10" s="12"/>
      <c r="AB10" s="12" t="s">
        <v>152</v>
      </c>
      <c r="AC10" s="12"/>
      <c r="AD10" s="12" t="s">
        <v>145</v>
      </c>
      <c r="AE10" s="12"/>
      <c r="AF10" s="12"/>
      <c r="AG10" s="12"/>
      <c r="AH10" s="12"/>
      <c r="AI10" s="12"/>
      <c r="AJ10" s="12"/>
      <c r="AK10" s="12"/>
      <c r="AL10" s="12"/>
      <c r="AM10" s="12"/>
      <c r="AN10" s="12"/>
      <c r="AO10" s="12"/>
      <c r="AP10" s="12"/>
      <c r="AQ10" s="12"/>
      <c r="AR10" s="12"/>
      <c r="AS10" s="12" t="s">
        <v>114</v>
      </c>
      <c r="AT10" s="12"/>
      <c r="AU10" s="12"/>
      <c r="AV10" s="12"/>
      <c r="AW10" s="12"/>
      <c r="AX10" s="12"/>
      <c r="AY10" s="12" t="s">
        <v>241</v>
      </c>
      <c r="AZ10" s="12"/>
      <c r="BA10" s="12" t="s">
        <v>243</v>
      </c>
      <c r="BB10" s="12"/>
      <c r="BC10" s="12" t="s">
        <v>238</v>
      </c>
    </row>
    <row r="11" spans="1:64" ht="19" thickBot="1" x14ac:dyDescent="0.4">
      <c r="A11" s="2" t="s">
        <v>68</v>
      </c>
    </row>
    <row r="12" spans="1:64" ht="15" thickBot="1" x14ac:dyDescent="0.4">
      <c r="A12" s="5" t="s">
        <v>9</v>
      </c>
      <c r="B12" s="4">
        <v>2</v>
      </c>
      <c r="C12" s="4">
        <v>1</v>
      </c>
      <c r="D12" s="4">
        <v>1</v>
      </c>
      <c r="E12" s="4">
        <v>2</v>
      </c>
      <c r="F12" s="4">
        <v>1</v>
      </c>
      <c r="G12" s="4">
        <v>1</v>
      </c>
      <c r="H12" s="4">
        <v>1</v>
      </c>
      <c r="I12" s="4">
        <v>2</v>
      </c>
      <c r="J12" s="4">
        <v>3</v>
      </c>
      <c r="K12" s="4">
        <v>2</v>
      </c>
      <c r="L12" s="4">
        <v>1</v>
      </c>
      <c r="M12" s="4">
        <v>1</v>
      </c>
      <c r="N12" s="4">
        <v>1</v>
      </c>
      <c r="O12" s="4">
        <v>2</v>
      </c>
      <c r="P12" s="4">
        <v>1</v>
      </c>
      <c r="Q12" s="4">
        <v>1</v>
      </c>
      <c r="R12" s="4">
        <v>1</v>
      </c>
      <c r="S12" s="4">
        <v>1</v>
      </c>
      <c r="T12" s="12">
        <v>4</v>
      </c>
      <c r="U12" s="12">
        <v>1</v>
      </c>
      <c r="V12" s="12">
        <v>1</v>
      </c>
      <c r="W12" s="12">
        <v>2</v>
      </c>
      <c r="X12" s="12">
        <v>1</v>
      </c>
      <c r="Y12" s="12">
        <v>2</v>
      </c>
      <c r="Z12" s="12">
        <v>2</v>
      </c>
      <c r="AA12" s="12">
        <v>1</v>
      </c>
      <c r="AB12" s="12">
        <v>1</v>
      </c>
      <c r="AC12" s="12">
        <v>2</v>
      </c>
      <c r="AD12" s="12">
        <v>1</v>
      </c>
      <c r="AE12" s="12">
        <v>2</v>
      </c>
      <c r="AF12" s="12">
        <v>2</v>
      </c>
      <c r="AG12" s="12">
        <v>3</v>
      </c>
      <c r="AH12" s="12">
        <v>1</v>
      </c>
      <c r="AI12" s="12">
        <v>1</v>
      </c>
      <c r="AJ12" s="12">
        <v>1</v>
      </c>
      <c r="AK12" s="12">
        <v>1</v>
      </c>
      <c r="AL12" s="12" t="s">
        <v>232</v>
      </c>
      <c r="AM12" s="12">
        <v>3</v>
      </c>
      <c r="AN12" s="12">
        <v>2</v>
      </c>
      <c r="AO12" s="12">
        <v>1</v>
      </c>
      <c r="AP12" s="12">
        <v>1</v>
      </c>
      <c r="AQ12" s="12">
        <v>2</v>
      </c>
      <c r="AR12" s="12">
        <v>1</v>
      </c>
      <c r="AS12" s="12">
        <v>2</v>
      </c>
      <c r="AT12" s="12">
        <v>2</v>
      </c>
      <c r="AU12" s="12">
        <v>2</v>
      </c>
      <c r="AV12" s="12">
        <v>1</v>
      </c>
      <c r="AW12" s="12"/>
      <c r="AX12" s="12">
        <v>2</v>
      </c>
      <c r="AY12" s="12">
        <v>2</v>
      </c>
      <c r="AZ12" s="12">
        <v>1</v>
      </c>
      <c r="BA12" s="12">
        <v>2</v>
      </c>
      <c r="BB12" s="12">
        <v>2</v>
      </c>
      <c r="BC12" s="12">
        <v>2</v>
      </c>
      <c r="BD12" s="14">
        <f t="shared" ref="BD12:BD17" si="8">AVERAGE(B12:BC12)</f>
        <v>1.5769230769230769</v>
      </c>
      <c r="BE12">
        <f t="shared" ref="BE12:BE17" si="9">COUNTIF(B12:BC12, 1)</f>
        <v>27</v>
      </c>
      <c r="BF12">
        <f t="shared" ref="BF12:BF17" si="10">COUNTIF(B12:BC12, 2)</f>
        <v>21</v>
      </c>
      <c r="BG12">
        <f t="shared" ref="BG12:BG17" si="11">COUNTIF(B12:BC12,3)</f>
        <v>3</v>
      </c>
      <c r="BH12">
        <f t="shared" ref="BH12:BH17" si="12">COUNTIF(B12:BC12, 4)</f>
        <v>1</v>
      </c>
      <c r="BI12">
        <f t="shared" ref="BI12:BI17" si="13">COUNTIF(B12:BC12, "N")</f>
        <v>1</v>
      </c>
      <c r="BK12" s="20">
        <f t="shared" ref="BK12:BK17" si="14">(BE12+BF12)/SUM(BE12:BI12)</f>
        <v>0.90566037735849059</v>
      </c>
      <c r="BL12" s="20">
        <f t="shared" ref="BL12:BL17" si="15">(BG12+BH12)/SUM(BE12:BI12)</f>
        <v>7.5471698113207544E-2</v>
      </c>
    </row>
    <row r="13" spans="1:64" ht="15" thickBot="1" x14ac:dyDescent="0.4">
      <c r="A13" s="1" t="s">
        <v>10</v>
      </c>
      <c r="B13" s="4">
        <v>2</v>
      </c>
      <c r="C13" s="4">
        <v>3</v>
      </c>
      <c r="D13" s="4">
        <v>2</v>
      </c>
      <c r="E13" s="4">
        <v>3</v>
      </c>
      <c r="F13" s="4">
        <v>2</v>
      </c>
      <c r="G13" s="4">
        <v>1</v>
      </c>
      <c r="H13" s="4">
        <v>1</v>
      </c>
      <c r="I13" s="4">
        <v>2</v>
      </c>
      <c r="J13" s="4">
        <v>2</v>
      </c>
      <c r="K13" s="4">
        <v>2</v>
      </c>
      <c r="L13" s="4">
        <v>4</v>
      </c>
      <c r="M13" s="4">
        <v>2</v>
      </c>
      <c r="N13" s="4">
        <v>2</v>
      </c>
      <c r="O13" s="4">
        <v>2</v>
      </c>
      <c r="P13" s="4">
        <v>1</v>
      </c>
      <c r="Q13" s="4">
        <v>1</v>
      </c>
      <c r="R13" s="4">
        <v>2</v>
      </c>
      <c r="S13" s="4">
        <v>1</v>
      </c>
      <c r="T13" s="12">
        <v>2</v>
      </c>
      <c r="U13" s="12">
        <v>1</v>
      </c>
      <c r="V13" s="12">
        <v>1</v>
      </c>
      <c r="W13" s="12">
        <v>2</v>
      </c>
      <c r="X13" s="12">
        <v>3</v>
      </c>
      <c r="Y13" s="12">
        <v>2</v>
      </c>
      <c r="Z13" s="12">
        <v>2</v>
      </c>
      <c r="AA13" s="12">
        <v>1</v>
      </c>
      <c r="AB13" s="12">
        <v>2</v>
      </c>
      <c r="AC13" s="12">
        <v>3</v>
      </c>
      <c r="AD13" s="12">
        <v>2</v>
      </c>
      <c r="AE13" s="12">
        <v>1</v>
      </c>
      <c r="AF13" s="12">
        <v>2</v>
      </c>
      <c r="AG13" s="12">
        <v>1</v>
      </c>
      <c r="AH13" s="12">
        <v>1</v>
      </c>
      <c r="AI13" s="12">
        <v>2</v>
      </c>
      <c r="AJ13" s="12">
        <v>1</v>
      </c>
      <c r="AK13" s="12">
        <v>2</v>
      </c>
      <c r="AL13" s="12" t="s">
        <v>232</v>
      </c>
      <c r="AM13" s="12">
        <v>1</v>
      </c>
      <c r="AN13" s="12">
        <v>2</v>
      </c>
      <c r="AO13" s="12">
        <v>2</v>
      </c>
      <c r="AP13" s="12">
        <v>1</v>
      </c>
      <c r="AQ13" s="12">
        <v>3</v>
      </c>
      <c r="AR13" s="12">
        <v>1</v>
      </c>
      <c r="AS13" s="12">
        <v>2</v>
      </c>
      <c r="AT13" s="12">
        <v>2</v>
      </c>
      <c r="AU13" s="12">
        <v>2</v>
      </c>
      <c r="AV13" s="12">
        <v>2</v>
      </c>
      <c r="AW13" s="12">
        <v>2</v>
      </c>
      <c r="AX13" s="12">
        <v>2</v>
      </c>
      <c r="AY13" s="12">
        <v>1</v>
      </c>
      <c r="AZ13" s="12">
        <v>2</v>
      </c>
      <c r="BA13" s="12">
        <v>1</v>
      </c>
      <c r="BB13" s="12">
        <v>2</v>
      </c>
      <c r="BC13" s="12">
        <v>3</v>
      </c>
      <c r="BD13" s="14">
        <f t="shared" si="8"/>
        <v>1.8301886792452831</v>
      </c>
      <c r="BE13">
        <f t="shared" si="9"/>
        <v>17</v>
      </c>
      <c r="BF13">
        <f t="shared" si="10"/>
        <v>29</v>
      </c>
      <c r="BG13">
        <f t="shared" si="11"/>
        <v>6</v>
      </c>
      <c r="BH13">
        <f t="shared" si="12"/>
        <v>1</v>
      </c>
      <c r="BI13">
        <f t="shared" si="13"/>
        <v>1</v>
      </c>
      <c r="BK13" s="20">
        <f t="shared" si="14"/>
        <v>0.85185185185185186</v>
      </c>
      <c r="BL13" s="20">
        <f t="shared" si="15"/>
        <v>0.12962962962962962</v>
      </c>
    </row>
    <row r="14" spans="1:64" ht="15" thickBot="1" x14ac:dyDescent="0.4">
      <c r="A14" s="1" t="s">
        <v>11</v>
      </c>
      <c r="B14" s="4">
        <v>2</v>
      </c>
      <c r="C14" s="4">
        <v>1</v>
      </c>
      <c r="D14" s="4">
        <v>3</v>
      </c>
      <c r="E14" s="4">
        <v>1</v>
      </c>
      <c r="F14" s="4">
        <v>2</v>
      </c>
      <c r="G14" s="4">
        <v>1</v>
      </c>
      <c r="H14" s="4">
        <v>1</v>
      </c>
      <c r="I14" s="4" t="s">
        <v>232</v>
      </c>
      <c r="J14" s="4">
        <v>1</v>
      </c>
      <c r="K14" s="4">
        <v>3</v>
      </c>
      <c r="L14" s="4">
        <v>1</v>
      </c>
      <c r="M14" s="4">
        <v>1</v>
      </c>
      <c r="N14" s="4">
        <v>2</v>
      </c>
      <c r="O14" s="4">
        <v>2</v>
      </c>
      <c r="P14" s="4">
        <v>1</v>
      </c>
      <c r="Q14" s="4">
        <v>1</v>
      </c>
      <c r="R14" s="4">
        <v>1</v>
      </c>
      <c r="S14" s="4">
        <v>1</v>
      </c>
      <c r="T14" s="12">
        <v>2</v>
      </c>
      <c r="U14" s="12">
        <v>1</v>
      </c>
      <c r="V14" s="12">
        <v>1</v>
      </c>
      <c r="W14" s="12">
        <v>2</v>
      </c>
      <c r="X14" s="12">
        <v>2</v>
      </c>
      <c r="Y14" s="12">
        <v>2</v>
      </c>
      <c r="Z14" s="12">
        <v>2</v>
      </c>
      <c r="AA14" s="12">
        <v>1</v>
      </c>
      <c r="AB14" s="12">
        <v>1</v>
      </c>
      <c r="AC14" s="12">
        <v>1</v>
      </c>
      <c r="AD14" s="12">
        <v>1</v>
      </c>
      <c r="AE14" s="12">
        <v>1</v>
      </c>
      <c r="AF14" s="12">
        <v>2</v>
      </c>
      <c r="AG14" s="12">
        <v>1</v>
      </c>
      <c r="AH14" s="12">
        <v>2</v>
      </c>
      <c r="AI14" s="12">
        <v>1</v>
      </c>
      <c r="AJ14" s="12">
        <v>2</v>
      </c>
      <c r="AK14" s="12">
        <v>1</v>
      </c>
      <c r="AL14" s="12" t="s">
        <v>232</v>
      </c>
      <c r="AM14" s="12">
        <v>1</v>
      </c>
      <c r="AN14" s="12">
        <v>1</v>
      </c>
      <c r="AO14" s="12">
        <v>2</v>
      </c>
      <c r="AP14" s="12">
        <v>1</v>
      </c>
      <c r="AQ14" s="12">
        <v>2</v>
      </c>
      <c r="AR14" s="12">
        <v>1</v>
      </c>
      <c r="AS14" s="12">
        <v>1</v>
      </c>
      <c r="AT14" s="12">
        <v>2</v>
      </c>
      <c r="AU14" s="12">
        <v>2</v>
      </c>
      <c r="AV14" s="12">
        <v>2</v>
      </c>
      <c r="AW14" s="12">
        <v>4</v>
      </c>
      <c r="AX14" s="12">
        <v>1</v>
      </c>
      <c r="AY14" s="12">
        <v>1</v>
      </c>
      <c r="AZ14" s="12">
        <v>2</v>
      </c>
      <c r="BA14" s="12">
        <v>2</v>
      </c>
      <c r="BB14" s="12">
        <v>1</v>
      </c>
      <c r="BC14" s="12">
        <v>1</v>
      </c>
      <c r="BD14" s="14">
        <f t="shared" si="8"/>
        <v>1.5</v>
      </c>
      <c r="BE14">
        <f t="shared" si="9"/>
        <v>30</v>
      </c>
      <c r="BF14">
        <f t="shared" si="10"/>
        <v>19</v>
      </c>
      <c r="BG14">
        <f t="shared" si="11"/>
        <v>2</v>
      </c>
      <c r="BH14">
        <f t="shared" si="12"/>
        <v>1</v>
      </c>
      <c r="BI14">
        <f t="shared" si="13"/>
        <v>2</v>
      </c>
      <c r="BK14" s="20">
        <f t="shared" si="14"/>
        <v>0.90740740740740744</v>
      </c>
      <c r="BL14" s="20">
        <f t="shared" si="15"/>
        <v>5.5555555555555552E-2</v>
      </c>
    </row>
    <row r="15" spans="1:64" ht="15" thickBot="1" x14ac:dyDescent="0.4">
      <c r="A15" s="1" t="s">
        <v>12</v>
      </c>
      <c r="B15" s="4">
        <v>2</v>
      </c>
      <c r="C15" s="4">
        <v>1</v>
      </c>
      <c r="D15" s="4">
        <v>3</v>
      </c>
      <c r="E15" s="4">
        <v>1</v>
      </c>
      <c r="F15" s="4">
        <v>1</v>
      </c>
      <c r="G15" s="4">
        <v>2</v>
      </c>
      <c r="H15" s="4">
        <v>1</v>
      </c>
      <c r="I15" s="4" t="s">
        <v>232</v>
      </c>
      <c r="J15" s="4">
        <v>4</v>
      </c>
      <c r="K15" s="4">
        <v>3</v>
      </c>
      <c r="L15" s="4">
        <v>1</v>
      </c>
      <c r="M15" s="4">
        <v>1</v>
      </c>
      <c r="N15" s="4">
        <v>2</v>
      </c>
      <c r="O15" s="4">
        <v>2</v>
      </c>
      <c r="P15" s="4">
        <v>1</v>
      </c>
      <c r="Q15" s="4">
        <v>1</v>
      </c>
      <c r="R15" s="4">
        <v>1</v>
      </c>
      <c r="S15" s="4">
        <v>1</v>
      </c>
      <c r="T15" s="12">
        <v>2</v>
      </c>
      <c r="U15" s="12">
        <v>2</v>
      </c>
      <c r="V15" s="12">
        <v>1</v>
      </c>
      <c r="W15" s="12">
        <v>2</v>
      </c>
      <c r="X15" s="12">
        <v>2</v>
      </c>
      <c r="Y15" s="12">
        <v>2</v>
      </c>
      <c r="Z15" s="12">
        <v>2</v>
      </c>
      <c r="AA15" s="12">
        <v>1</v>
      </c>
      <c r="AB15" s="12">
        <v>3</v>
      </c>
      <c r="AC15" s="12">
        <v>1</v>
      </c>
      <c r="AD15" s="12">
        <v>2</v>
      </c>
      <c r="AE15" s="12">
        <v>3</v>
      </c>
      <c r="AF15" s="12">
        <v>2</v>
      </c>
      <c r="AG15" s="12">
        <v>1</v>
      </c>
      <c r="AH15" s="12">
        <v>2</v>
      </c>
      <c r="AI15" s="12">
        <v>2</v>
      </c>
      <c r="AJ15" s="12">
        <v>2</v>
      </c>
      <c r="AK15" s="12">
        <v>1</v>
      </c>
      <c r="AL15" s="12" t="s">
        <v>232</v>
      </c>
      <c r="AM15" s="12">
        <v>2</v>
      </c>
      <c r="AN15" s="12">
        <v>1</v>
      </c>
      <c r="AO15" s="12">
        <v>2</v>
      </c>
      <c r="AP15" s="12">
        <v>2</v>
      </c>
      <c r="AQ15" s="12">
        <v>3</v>
      </c>
      <c r="AR15" s="12">
        <v>1</v>
      </c>
      <c r="AS15" s="12">
        <v>3</v>
      </c>
      <c r="AT15" s="12">
        <v>3</v>
      </c>
      <c r="AU15" s="12">
        <v>2</v>
      </c>
      <c r="AV15" s="12">
        <v>3</v>
      </c>
      <c r="AW15" s="12">
        <v>2</v>
      </c>
      <c r="AX15" s="12">
        <v>3</v>
      </c>
      <c r="AY15" s="12">
        <v>2</v>
      </c>
      <c r="AZ15" s="12">
        <v>2</v>
      </c>
      <c r="BA15" s="12">
        <v>3</v>
      </c>
      <c r="BB15" s="12">
        <v>3</v>
      </c>
      <c r="BC15" s="12">
        <v>1</v>
      </c>
      <c r="BD15" s="14">
        <f t="shared" si="8"/>
        <v>1.9038461538461537</v>
      </c>
      <c r="BE15">
        <f t="shared" si="9"/>
        <v>18</v>
      </c>
      <c r="BF15">
        <f t="shared" si="10"/>
        <v>22</v>
      </c>
      <c r="BG15">
        <f t="shared" si="11"/>
        <v>11</v>
      </c>
      <c r="BH15">
        <f t="shared" si="12"/>
        <v>1</v>
      </c>
      <c r="BI15">
        <f t="shared" si="13"/>
        <v>2</v>
      </c>
      <c r="BK15" s="20">
        <f t="shared" si="14"/>
        <v>0.7407407407407407</v>
      </c>
      <c r="BL15" s="20">
        <f t="shared" si="15"/>
        <v>0.22222222222222221</v>
      </c>
    </row>
    <row r="16" spans="1:64" ht="15" thickBot="1" x14ac:dyDescent="0.4">
      <c r="A16" s="1" t="s">
        <v>13</v>
      </c>
      <c r="B16" s="4">
        <v>1</v>
      </c>
      <c r="C16" s="4">
        <v>3</v>
      </c>
      <c r="D16" s="4">
        <v>2</v>
      </c>
      <c r="E16" s="4">
        <v>3</v>
      </c>
      <c r="F16" s="4">
        <v>1</v>
      </c>
      <c r="G16" s="4">
        <v>2</v>
      </c>
      <c r="H16" s="4">
        <v>1</v>
      </c>
      <c r="I16" s="4">
        <v>1</v>
      </c>
      <c r="J16" s="4">
        <v>2</v>
      </c>
      <c r="K16" s="4">
        <v>1</v>
      </c>
      <c r="L16" s="4">
        <v>4</v>
      </c>
      <c r="M16" s="4">
        <v>3</v>
      </c>
      <c r="N16" s="4">
        <v>1</v>
      </c>
      <c r="O16" s="4">
        <v>2</v>
      </c>
      <c r="P16" s="4">
        <v>1</v>
      </c>
      <c r="Q16" s="4">
        <v>1</v>
      </c>
      <c r="R16" s="4">
        <v>2</v>
      </c>
      <c r="S16" s="4">
        <v>1</v>
      </c>
      <c r="T16" s="12">
        <v>2</v>
      </c>
      <c r="U16" s="12">
        <v>2</v>
      </c>
      <c r="V16" s="12">
        <v>1</v>
      </c>
      <c r="W16" s="12">
        <v>3</v>
      </c>
      <c r="X16" s="12">
        <v>3</v>
      </c>
      <c r="Y16" s="12">
        <v>3</v>
      </c>
      <c r="Z16" s="12">
        <v>2</v>
      </c>
      <c r="AA16" s="12">
        <v>1</v>
      </c>
      <c r="AB16" s="12">
        <v>2</v>
      </c>
      <c r="AC16" s="12">
        <v>1</v>
      </c>
      <c r="AD16" s="12">
        <v>2</v>
      </c>
      <c r="AE16" s="12">
        <v>2</v>
      </c>
      <c r="AF16" s="12">
        <v>2</v>
      </c>
      <c r="AG16" s="12">
        <v>1</v>
      </c>
      <c r="AH16" s="12">
        <v>1</v>
      </c>
      <c r="AI16" s="12">
        <v>3</v>
      </c>
      <c r="AJ16" s="12">
        <v>1</v>
      </c>
      <c r="AK16" s="12">
        <v>2</v>
      </c>
      <c r="AL16" s="12">
        <v>2</v>
      </c>
      <c r="AM16" s="12">
        <v>1</v>
      </c>
      <c r="AN16" s="12">
        <v>1</v>
      </c>
      <c r="AO16" s="12">
        <v>2</v>
      </c>
      <c r="AP16" s="12">
        <v>1</v>
      </c>
      <c r="AQ16" s="12">
        <v>2</v>
      </c>
      <c r="AR16" s="12">
        <v>1</v>
      </c>
      <c r="AS16" s="12">
        <v>1</v>
      </c>
      <c r="AT16" s="12">
        <v>1</v>
      </c>
      <c r="AU16" s="12">
        <v>2</v>
      </c>
      <c r="AV16" s="12">
        <v>2</v>
      </c>
      <c r="AW16" s="12">
        <v>1</v>
      </c>
      <c r="AX16" s="12">
        <v>3</v>
      </c>
      <c r="AY16" s="12">
        <v>2</v>
      </c>
      <c r="AZ16" s="12">
        <v>2</v>
      </c>
      <c r="BA16" s="12">
        <v>1</v>
      </c>
      <c r="BB16" s="12">
        <v>4</v>
      </c>
      <c r="BC16" s="12">
        <v>1</v>
      </c>
      <c r="BD16" s="14">
        <f t="shared" si="8"/>
        <v>1.7777777777777777</v>
      </c>
      <c r="BE16">
        <f t="shared" si="9"/>
        <v>24</v>
      </c>
      <c r="BF16">
        <f t="shared" si="10"/>
        <v>20</v>
      </c>
      <c r="BG16">
        <f t="shared" si="11"/>
        <v>8</v>
      </c>
      <c r="BH16">
        <f t="shared" si="12"/>
        <v>2</v>
      </c>
      <c r="BI16">
        <f t="shared" si="13"/>
        <v>0</v>
      </c>
      <c r="BK16" s="20">
        <f t="shared" si="14"/>
        <v>0.81481481481481477</v>
      </c>
      <c r="BL16" s="20">
        <f t="shared" si="15"/>
        <v>0.18518518518518517</v>
      </c>
    </row>
    <row r="17" spans="1:64" ht="15" thickBot="1" x14ac:dyDescent="0.4">
      <c r="A17" s="1" t="s">
        <v>14</v>
      </c>
      <c r="B17" s="4">
        <v>3</v>
      </c>
      <c r="C17" s="4">
        <v>4</v>
      </c>
      <c r="D17" s="4" t="s">
        <v>232</v>
      </c>
      <c r="E17" s="4">
        <v>4</v>
      </c>
      <c r="F17" s="4">
        <v>1</v>
      </c>
      <c r="G17" s="4">
        <v>2</v>
      </c>
      <c r="H17" s="4">
        <v>4</v>
      </c>
      <c r="I17" s="4">
        <v>4</v>
      </c>
      <c r="J17" s="4">
        <v>3</v>
      </c>
      <c r="K17" s="4" t="s">
        <v>232</v>
      </c>
      <c r="L17" s="4">
        <v>4</v>
      </c>
      <c r="M17" s="4">
        <v>4</v>
      </c>
      <c r="N17" s="4">
        <v>3</v>
      </c>
      <c r="O17" s="4">
        <v>2</v>
      </c>
      <c r="P17" s="4">
        <v>1</v>
      </c>
      <c r="Q17" s="4" t="s">
        <v>232</v>
      </c>
      <c r="R17" s="4">
        <v>3</v>
      </c>
      <c r="S17" s="4">
        <v>1</v>
      </c>
      <c r="T17" s="12">
        <v>2</v>
      </c>
      <c r="U17" s="12">
        <v>3</v>
      </c>
      <c r="V17" s="12" t="s">
        <v>232</v>
      </c>
      <c r="W17" s="12">
        <v>4</v>
      </c>
      <c r="X17" s="12">
        <v>3</v>
      </c>
      <c r="Y17" s="12">
        <v>4</v>
      </c>
      <c r="Z17" s="12">
        <v>2</v>
      </c>
      <c r="AA17" s="12">
        <v>3</v>
      </c>
      <c r="AB17" s="12">
        <v>3</v>
      </c>
      <c r="AC17" s="12">
        <v>1</v>
      </c>
      <c r="AD17" s="12">
        <v>3</v>
      </c>
      <c r="AE17" s="12">
        <v>1</v>
      </c>
      <c r="AF17" s="12">
        <v>2</v>
      </c>
      <c r="AG17" s="12">
        <v>4</v>
      </c>
      <c r="AH17" s="12">
        <v>3</v>
      </c>
      <c r="AI17" s="12" t="s">
        <v>232</v>
      </c>
      <c r="AJ17" s="12">
        <v>2</v>
      </c>
      <c r="AK17" s="12">
        <v>3</v>
      </c>
      <c r="AL17" s="12" t="s">
        <v>232</v>
      </c>
      <c r="AM17" s="12">
        <v>2</v>
      </c>
      <c r="AN17" s="12">
        <v>4</v>
      </c>
      <c r="AO17" s="12" t="s">
        <v>232</v>
      </c>
      <c r="AP17" s="12" t="s">
        <v>232</v>
      </c>
      <c r="AQ17" s="12">
        <v>3</v>
      </c>
      <c r="AR17" s="12">
        <v>2</v>
      </c>
      <c r="AS17" s="12">
        <v>3</v>
      </c>
      <c r="AT17" s="12">
        <v>2</v>
      </c>
      <c r="AU17" s="12">
        <v>2</v>
      </c>
      <c r="AV17" s="12">
        <v>4</v>
      </c>
      <c r="AW17" s="12">
        <v>2</v>
      </c>
      <c r="AX17" s="12">
        <v>3</v>
      </c>
      <c r="AY17" s="12">
        <v>2</v>
      </c>
      <c r="AZ17" s="12">
        <v>3</v>
      </c>
      <c r="BA17" s="12">
        <v>2</v>
      </c>
      <c r="BB17" s="12"/>
      <c r="BC17" s="12">
        <v>4</v>
      </c>
      <c r="BD17" s="14">
        <f t="shared" si="8"/>
        <v>2.7555555555555555</v>
      </c>
      <c r="BE17">
        <f t="shared" si="9"/>
        <v>5</v>
      </c>
      <c r="BF17">
        <f t="shared" si="10"/>
        <v>13</v>
      </c>
      <c r="BG17">
        <f t="shared" si="11"/>
        <v>15</v>
      </c>
      <c r="BH17">
        <f t="shared" si="12"/>
        <v>12</v>
      </c>
      <c r="BI17">
        <f t="shared" si="13"/>
        <v>8</v>
      </c>
      <c r="BK17" s="20">
        <f t="shared" si="14"/>
        <v>0.33962264150943394</v>
      </c>
      <c r="BL17" s="20">
        <f t="shared" si="15"/>
        <v>0.50943396226415094</v>
      </c>
    </row>
    <row r="18" spans="1:64" ht="16" thickBot="1" x14ac:dyDescent="0.4">
      <c r="A18" s="6" t="s">
        <v>83</v>
      </c>
      <c r="B18" s="4"/>
      <c r="C18" s="4"/>
      <c r="D18" s="4" t="s">
        <v>138</v>
      </c>
      <c r="E18" s="4"/>
      <c r="F18" s="4"/>
      <c r="G18" s="4"/>
      <c r="H18" s="4"/>
      <c r="I18" s="4"/>
      <c r="J18" s="4"/>
      <c r="K18" s="4"/>
      <c r="L18" s="4"/>
      <c r="M18" s="4"/>
      <c r="N18" s="4"/>
      <c r="O18" s="4"/>
      <c r="P18" s="4"/>
      <c r="Q18" s="4"/>
      <c r="R18" s="4"/>
      <c r="S18" s="4">
        <v>1</v>
      </c>
      <c r="T18" s="12"/>
      <c r="U18" s="12"/>
      <c r="V18" s="12"/>
      <c r="W18" s="12"/>
      <c r="X18" s="12"/>
      <c r="Y18" s="12"/>
      <c r="Z18" s="12"/>
      <c r="AA18" s="12"/>
      <c r="AB18" s="12" t="s">
        <v>153</v>
      </c>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row>
    <row r="19" spans="1:64" ht="19" thickBot="1" x14ac:dyDescent="0.4">
      <c r="A19" s="2" t="s">
        <v>69</v>
      </c>
    </row>
    <row r="20" spans="1:64" ht="15" thickBot="1" x14ac:dyDescent="0.4">
      <c r="A20" s="5" t="s">
        <v>15</v>
      </c>
      <c r="B20" s="4">
        <v>2</v>
      </c>
      <c r="C20" s="4">
        <v>1</v>
      </c>
      <c r="D20" s="4">
        <v>1</v>
      </c>
      <c r="E20" s="4">
        <v>1</v>
      </c>
      <c r="F20" s="4">
        <v>1</v>
      </c>
      <c r="G20" s="4">
        <v>3</v>
      </c>
      <c r="H20" s="4">
        <v>1</v>
      </c>
      <c r="I20" s="4">
        <v>2</v>
      </c>
      <c r="J20" s="4">
        <v>1</v>
      </c>
      <c r="K20" s="4">
        <v>2</v>
      </c>
      <c r="L20" s="4">
        <v>2</v>
      </c>
      <c r="M20" s="4">
        <v>2</v>
      </c>
      <c r="N20" s="4">
        <v>1</v>
      </c>
      <c r="O20" s="4">
        <v>3</v>
      </c>
      <c r="P20" s="4">
        <v>1</v>
      </c>
      <c r="Q20" s="4">
        <v>1</v>
      </c>
      <c r="R20" s="4">
        <v>2</v>
      </c>
      <c r="S20" s="4">
        <v>2</v>
      </c>
      <c r="T20" s="12">
        <v>3</v>
      </c>
      <c r="U20" s="12">
        <v>2</v>
      </c>
      <c r="V20" s="12">
        <v>3</v>
      </c>
      <c r="W20" s="12">
        <v>3</v>
      </c>
      <c r="X20" s="12">
        <v>1</v>
      </c>
      <c r="Y20" s="12">
        <v>1</v>
      </c>
      <c r="Z20" s="12">
        <v>2</v>
      </c>
      <c r="AA20" s="12">
        <v>1</v>
      </c>
      <c r="AB20" s="12">
        <v>1</v>
      </c>
      <c r="AC20" s="12">
        <v>3</v>
      </c>
      <c r="AD20" s="12">
        <v>1</v>
      </c>
      <c r="AE20" s="12">
        <v>1</v>
      </c>
      <c r="AF20" s="12">
        <v>1</v>
      </c>
      <c r="AG20" s="12">
        <v>1</v>
      </c>
      <c r="AH20" s="12">
        <v>3</v>
      </c>
      <c r="AI20" s="12">
        <v>1</v>
      </c>
      <c r="AJ20" s="12">
        <v>1</v>
      </c>
      <c r="AK20" s="12">
        <v>1</v>
      </c>
      <c r="AL20" s="12">
        <v>3</v>
      </c>
      <c r="AM20" s="12">
        <v>2</v>
      </c>
      <c r="AN20" s="12">
        <v>1</v>
      </c>
      <c r="AO20" s="12">
        <v>2</v>
      </c>
      <c r="AP20" s="12">
        <v>1</v>
      </c>
      <c r="AQ20" s="12">
        <v>2</v>
      </c>
      <c r="AR20" s="12">
        <v>2</v>
      </c>
      <c r="AS20" s="12">
        <v>3</v>
      </c>
      <c r="AT20" s="12">
        <v>2</v>
      </c>
      <c r="AU20" s="12">
        <v>2</v>
      </c>
      <c r="AV20" s="12">
        <v>2</v>
      </c>
      <c r="AW20" s="12">
        <v>2</v>
      </c>
      <c r="AX20" s="12">
        <v>1</v>
      </c>
      <c r="AY20" s="12">
        <v>1</v>
      </c>
      <c r="AZ20" s="12">
        <v>1</v>
      </c>
      <c r="BA20" s="12">
        <v>1</v>
      </c>
      <c r="BB20" s="12">
        <v>2</v>
      </c>
      <c r="BC20" s="12">
        <v>1</v>
      </c>
      <c r="BD20" s="14">
        <f t="shared" ref="BD20:BD25" si="16">AVERAGE(B20:BC20)</f>
        <v>1.6666666666666667</v>
      </c>
      <c r="BE20">
        <f t="shared" ref="BE20:BE25" si="17">COUNTIF(B20:BC20, 1)</f>
        <v>27</v>
      </c>
      <c r="BF20">
        <f t="shared" ref="BF20:BF25" si="18">COUNTIF(B20:BC20, 2)</f>
        <v>18</v>
      </c>
      <c r="BG20">
        <f t="shared" ref="BG20:BG25" si="19">COUNTIF(B20:BC20,3)</f>
        <v>9</v>
      </c>
      <c r="BH20">
        <f t="shared" ref="BH20:BH25" si="20">COUNTIF(B20:BC20, 4)</f>
        <v>0</v>
      </c>
      <c r="BI20">
        <f t="shared" ref="BI20:BI25" si="21">COUNTIF(B20:BC20, "N")</f>
        <v>0</v>
      </c>
      <c r="BK20" s="20">
        <f t="shared" ref="BK20:BK25" si="22">(BE20+BF20)/SUM(BE20:BI20)</f>
        <v>0.83333333333333337</v>
      </c>
      <c r="BL20" s="20">
        <f t="shared" ref="BL20:BL25" si="23">(BG20+BH20)/SUM(BE20:BI20)</f>
        <v>0.16666666666666666</v>
      </c>
    </row>
    <row r="21" spans="1:64" ht="15" thickBot="1" x14ac:dyDescent="0.4">
      <c r="A21" s="1" t="s">
        <v>16</v>
      </c>
      <c r="B21" s="4">
        <v>1</v>
      </c>
      <c r="C21" s="4">
        <v>1</v>
      </c>
      <c r="D21" s="4">
        <v>1</v>
      </c>
      <c r="E21" s="4">
        <v>2</v>
      </c>
      <c r="F21" s="4">
        <v>1</v>
      </c>
      <c r="G21" s="4">
        <v>1</v>
      </c>
      <c r="H21" s="4">
        <v>1</v>
      </c>
      <c r="I21" s="4">
        <v>2</v>
      </c>
      <c r="J21" s="4">
        <v>2</v>
      </c>
      <c r="K21" s="4">
        <v>2</v>
      </c>
      <c r="L21" s="4">
        <v>1</v>
      </c>
      <c r="M21" s="4">
        <v>2</v>
      </c>
      <c r="N21" s="4">
        <v>1</v>
      </c>
      <c r="O21" s="4">
        <v>2</v>
      </c>
      <c r="P21" s="4">
        <v>1</v>
      </c>
      <c r="Q21" s="4">
        <v>1</v>
      </c>
      <c r="R21" s="4">
        <v>2</v>
      </c>
      <c r="S21" s="4">
        <v>1</v>
      </c>
      <c r="T21" s="12">
        <v>3</v>
      </c>
      <c r="U21" s="12">
        <v>1</v>
      </c>
      <c r="V21" s="12">
        <v>1</v>
      </c>
      <c r="W21" s="12">
        <v>1</v>
      </c>
      <c r="X21" s="12">
        <v>1</v>
      </c>
      <c r="Y21" s="12">
        <v>2</v>
      </c>
      <c r="Z21" s="12">
        <v>1</v>
      </c>
      <c r="AA21" s="12">
        <v>1</v>
      </c>
      <c r="AB21" s="12">
        <v>2</v>
      </c>
      <c r="AC21" s="12">
        <v>2</v>
      </c>
      <c r="AD21" s="12">
        <v>1</v>
      </c>
      <c r="AE21" s="12">
        <v>2</v>
      </c>
      <c r="AF21" s="12">
        <v>1</v>
      </c>
      <c r="AG21" s="12">
        <v>2</v>
      </c>
      <c r="AH21" s="12">
        <v>1</v>
      </c>
      <c r="AI21" s="12">
        <v>2</v>
      </c>
      <c r="AJ21" s="12">
        <v>2</v>
      </c>
      <c r="AK21" s="12">
        <v>1</v>
      </c>
      <c r="AL21" s="12">
        <v>4</v>
      </c>
      <c r="AM21" s="12">
        <v>2</v>
      </c>
      <c r="AN21" s="12">
        <v>2</v>
      </c>
      <c r="AO21" s="12">
        <v>2</v>
      </c>
      <c r="AP21" s="12">
        <v>1</v>
      </c>
      <c r="AQ21" s="12">
        <v>3</v>
      </c>
      <c r="AR21" s="12">
        <v>1</v>
      </c>
      <c r="AS21" s="12">
        <v>2</v>
      </c>
      <c r="AT21" s="12">
        <v>2</v>
      </c>
      <c r="AU21" s="12">
        <v>2</v>
      </c>
      <c r="AV21" s="12">
        <v>2</v>
      </c>
      <c r="AW21" s="12"/>
      <c r="AX21" s="12">
        <v>2</v>
      </c>
      <c r="AY21" s="12">
        <v>1</v>
      </c>
      <c r="AZ21" s="12">
        <v>1</v>
      </c>
      <c r="BA21" s="12" t="s">
        <v>232</v>
      </c>
      <c r="BB21" s="12">
        <v>2</v>
      </c>
      <c r="BC21" s="12">
        <v>3</v>
      </c>
      <c r="BD21" s="14">
        <f t="shared" si="16"/>
        <v>1.6153846153846154</v>
      </c>
      <c r="BE21">
        <f t="shared" si="17"/>
        <v>25</v>
      </c>
      <c r="BF21">
        <f t="shared" si="18"/>
        <v>23</v>
      </c>
      <c r="BG21">
        <f t="shared" si="19"/>
        <v>3</v>
      </c>
      <c r="BH21">
        <f t="shared" si="20"/>
        <v>1</v>
      </c>
      <c r="BI21">
        <f t="shared" si="21"/>
        <v>1</v>
      </c>
      <c r="BK21" s="20">
        <f t="shared" si="22"/>
        <v>0.90566037735849059</v>
      </c>
      <c r="BL21" s="20">
        <f t="shared" si="23"/>
        <v>7.5471698113207544E-2</v>
      </c>
    </row>
    <row r="22" spans="1:64" ht="15" thickBot="1" x14ac:dyDescent="0.4">
      <c r="A22" s="1" t="s">
        <v>17</v>
      </c>
      <c r="B22" s="4">
        <v>2</v>
      </c>
      <c r="C22" s="4">
        <v>1</v>
      </c>
      <c r="D22" s="4" t="s">
        <v>232</v>
      </c>
      <c r="E22" s="4">
        <v>1</v>
      </c>
      <c r="F22" s="4">
        <v>1</v>
      </c>
      <c r="G22" s="4">
        <v>2</v>
      </c>
      <c r="H22" s="4">
        <v>1</v>
      </c>
      <c r="I22" s="4">
        <v>2</v>
      </c>
      <c r="J22" s="4" t="s">
        <v>232</v>
      </c>
      <c r="K22" s="4">
        <v>3</v>
      </c>
      <c r="L22" s="4">
        <v>1</v>
      </c>
      <c r="M22" s="4">
        <v>2</v>
      </c>
      <c r="N22" s="4">
        <v>2</v>
      </c>
      <c r="O22" s="4" t="s">
        <v>232</v>
      </c>
      <c r="P22" s="4">
        <v>2</v>
      </c>
      <c r="Q22" s="4">
        <v>1</v>
      </c>
      <c r="R22" s="4">
        <v>1</v>
      </c>
      <c r="S22" s="4">
        <v>1</v>
      </c>
      <c r="T22" s="12">
        <v>4</v>
      </c>
      <c r="U22" s="12">
        <v>1</v>
      </c>
      <c r="V22" s="12">
        <v>1</v>
      </c>
      <c r="W22" s="12">
        <v>1</v>
      </c>
      <c r="X22" s="12">
        <v>1</v>
      </c>
      <c r="Y22" s="12">
        <v>2</v>
      </c>
      <c r="Z22" s="12" t="s">
        <v>232</v>
      </c>
      <c r="AA22" s="12">
        <v>1</v>
      </c>
      <c r="AB22" s="12">
        <v>3</v>
      </c>
      <c r="AC22" s="12">
        <v>1</v>
      </c>
      <c r="AD22" s="12">
        <v>2</v>
      </c>
      <c r="AE22" s="12">
        <v>2</v>
      </c>
      <c r="AF22" s="12">
        <v>2</v>
      </c>
      <c r="AG22" s="12">
        <v>2</v>
      </c>
      <c r="AH22" s="12">
        <v>1</v>
      </c>
      <c r="AI22" s="12">
        <v>2</v>
      </c>
      <c r="AJ22" s="12">
        <v>2</v>
      </c>
      <c r="AK22" s="12">
        <v>1</v>
      </c>
      <c r="AL22" s="12">
        <v>2</v>
      </c>
      <c r="AM22" s="12" t="s">
        <v>232</v>
      </c>
      <c r="AN22" s="12">
        <v>2</v>
      </c>
      <c r="AO22" s="12">
        <v>3</v>
      </c>
      <c r="AP22" s="12">
        <v>1</v>
      </c>
      <c r="AQ22" s="12" t="s">
        <v>232</v>
      </c>
      <c r="AR22" s="12">
        <v>1</v>
      </c>
      <c r="AS22" s="12">
        <v>2</v>
      </c>
      <c r="AT22" s="12">
        <v>2</v>
      </c>
      <c r="AU22" s="12">
        <v>2</v>
      </c>
      <c r="AV22" s="12">
        <v>2</v>
      </c>
      <c r="AW22" s="12" t="s">
        <v>232</v>
      </c>
      <c r="AX22" s="12" t="s">
        <v>232</v>
      </c>
      <c r="AY22" s="12">
        <v>4</v>
      </c>
      <c r="AZ22" s="12">
        <v>2</v>
      </c>
      <c r="BA22" s="12">
        <v>3</v>
      </c>
      <c r="BB22" s="12">
        <v>2</v>
      </c>
      <c r="BC22" s="12">
        <v>1</v>
      </c>
      <c r="BD22" s="14">
        <f t="shared" si="16"/>
        <v>1.7608695652173914</v>
      </c>
      <c r="BE22">
        <f t="shared" si="17"/>
        <v>19</v>
      </c>
      <c r="BF22">
        <f t="shared" si="18"/>
        <v>21</v>
      </c>
      <c r="BG22">
        <f t="shared" si="19"/>
        <v>4</v>
      </c>
      <c r="BH22">
        <f t="shared" si="20"/>
        <v>2</v>
      </c>
      <c r="BI22">
        <f t="shared" si="21"/>
        <v>8</v>
      </c>
      <c r="BK22" s="20">
        <f t="shared" si="22"/>
        <v>0.7407407407407407</v>
      </c>
      <c r="BL22" s="20">
        <f t="shared" si="23"/>
        <v>0.1111111111111111</v>
      </c>
    </row>
    <row r="23" spans="1:64" ht="15" thickBot="1" x14ac:dyDescent="0.4">
      <c r="A23" s="1" t="s">
        <v>18</v>
      </c>
      <c r="B23" s="4">
        <v>3</v>
      </c>
      <c r="C23" s="4">
        <v>2</v>
      </c>
      <c r="D23" s="4">
        <v>4</v>
      </c>
      <c r="E23" s="4">
        <v>2</v>
      </c>
      <c r="F23" s="4">
        <v>1</v>
      </c>
      <c r="G23" s="4">
        <v>2</v>
      </c>
      <c r="H23" s="4">
        <v>1</v>
      </c>
      <c r="I23" s="4">
        <v>2</v>
      </c>
      <c r="J23" s="4">
        <v>3</v>
      </c>
      <c r="K23" s="4">
        <v>2</v>
      </c>
      <c r="L23" s="4">
        <v>2</v>
      </c>
      <c r="M23" s="4">
        <v>2</v>
      </c>
      <c r="N23" s="4">
        <v>2</v>
      </c>
      <c r="O23" s="4">
        <v>2</v>
      </c>
      <c r="P23" s="4">
        <v>1</v>
      </c>
      <c r="Q23" s="4">
        <v>1</v>
      </c>
      <c r="R23" s="4">
        <v>2</v>
      </c>
      <c r="S23" s="4">
        <v>1</v>
      </c>
      <c r="T23" s="12" t="s">
        <v>232</v>
      </c>
      <c r="U23" s="12">
        <v>2</v>
      </c>
      <c r="V23" s="12">
        <v>1</v>
      </c>
      <c r="W23" s="12">
        <v>2</v>
      </c>
      <c r="X23" s="12">
        <v>1</v>
      </c>
      <c r="Y23" s="12">
        <v>1</v>
      </c>
      <c r="Z23" s="12">
        <v>2</v>
      </c>
      <c r="AA23" s="12">
        <v>1</v>
      </c>
      <c r="AB23" s="12">
        <v>3</v>
      </c>
      <c r="AC23" s="12">
        <v>1</v>
      </c>
      <c r="AD23" s="12">
        <v>2</v>
      </c>
      <c r="AE23" s="12">
        <v>4</v>
      </c>
      <c r="AF23" s="12">
        <v>3</v>
      </c>
      <c r="AG23" s="12">
        <v>2</v>
      </c>
      <c r="AH23" s="12">
        <v>1</v>
      </c>
      <c r="AI23" s="12">
        <v>1</v>
      </c>
      <c r="AJ23" s="12">
        <v>2</v>
      </c>
      <c r="AK23" s="12">
        <v>1</v>
      </c>
      <c r="AL23" s="12" t="s">
        <v>232</v>
      </c>
      <c r="AM23" s="12">
        <v>3</v>
      </c>
      <c r="AN23" s="12">
        <v>2</v>
      </c>
      <c r="AO23" s="12" t="s">
        <v>232</v>
      </c>
      <c r="AP23" s="12">
        <v>1</v>
      </c>
      <c r="AQ23" s="12">
        <v>3</v>
      </c>
      <c r="AR23" s="12">
        <v>2</v>
      </c>
      <c r="AS23" s="12">
        <v>2</v>
      </c>
      <c r="AT23" s="12">
        <v>4</v>
      </c>
      <c r="AU23" s="12">
        <v>2</v>
      </c>
      <c r="AV23" s="12">
        <v>3</v>
      </c>
      <c r="AW23" s="12">
        <v>2</v>
      </c>
      <c r="AX23" s="12">
        <v>3</v>
      </c>
      <c r="AY23" s="12">
        <v>3</v>
      </c>
      <c r="AZ23" s="12">
        <v>2</v>
      </c>
      <c r="BA23" s="12" t="s">
        <v>232</v>
      </c>
      <c r="BB23" s="12">
        <v>3</v>
      </c>
      <c r="BC23" s="12">
        <v>2</v>
      </c>
      <c r="BD23" s="14">
        <f t="shared" si="16"/>
        <v>2.04</v>
      </c>
      <c r="BE23">
        <f t="shared" si="17"/>
        <v>14</v>
      </c>
      <c r="BF23">
        <f t="shared" si="18"/>
        <v>23</v>
      </c>
      <c r="BG23">
        <f t="shared" si="19"/>
        <v>10</v>
      </c>
      <c r="BH23">
        <f t="shared" si="20"/>
        <v>3</v>
      </c>
      <c r="BI23">
        <f t="shared" si="21"/>
        <v>4</v>
      </c>
      <c r="BK23" s="20">
        <f t="shared" si="22"/>
        <v>0.68518518518518523</v>
      </c>
      <c r="BL23" s="20">
        <f t="shared" si="23"/>
        <v>0.24074074074074073</v>
      </c>
    </row>
    <row r="24" spans="1:64" ht="15" thickBot="1" x14ac:dyDescent="0.4">
      <c r="A24" s="1" t="s">
        <v>19</v>
      </c>
      <c r="B24" s="4" t="s">
        <v>232</v>
      </c>
      <c r="C24" s="4">
        <v>1</v>
      </c>
      <c r="D24" s="4">
        <v>2</v>
      </c>
      <c r="E24" s="4">
        <v>1</v>
      </c>
      <c r="F24" s="4">
        <v>1</v>
      </c>
      <c r="G24" s="4">
        <v>2</v>
      </c>
      <c r="H24" s="4">
        <v>2</v>
      </c>
      <c r="I24" s="4" t="s">
        <v>232</v>
      </c>
      <c r="J24" s="4">
        <v>2</v>
      </c>
      <c r="K24" s="4">
        <v>2</v>
      </c>
      <c r="L24" s="4">
        <v>2</v>
      </c>
      <c r="M24" s="4">
        <v>2</v>
      </c>
      <c r="N24" s="4">
        <v>2</v>
      </c>
      <c r="O24" s="4" t="s">
        <v>232</v>
      </c>
      <c r="P24" s="4">
        <v>2</v>
      </c>
      <c r="Q24" s="4">
        <v>1</v>
      </c>
      <c r="R24" s="4">
        <v>2</v>
      </c>
      <c r="S24" s="4">
        <v>1</v>
      </c>
      <c r="T24" s="12">
        <v>4</v>
      </c>
      <c r="U24" s="12">
        <v>2</v>
      </c>
      <c r="V24" s="12">
        <v>1</v>
      </c>
      <c r="W24" s="12">
        <v>1</v>
      </c>
      <c r="X24" s="12">
        <v>1</v>
      </c>
      <c r="Y24" s="12" t="s">
        <v>232</v>
      </c>
      <c r="Z24" s="12">
        <v>1</v>
      </c>
      <c r="AA24" s="12" t="s">
        <v>232</v>
      </c>
      <c r="AB24" s="12">
        <v>2</v>
      </c>
      <c r="AC24" s="12">
        <v>2</v>
      </c>
      <c r="AD24" s="12">
        <v>2</v>
      </c>
      <c r="AE24" s="12">
        <v>2</v>
      </c>
      <c r="AF24" s="12" t="s">
        <v>232</v>
      </c>
      <c r="AG24" s="12" t="s">
        <v>232</v>
      </c>
      <c r="AH24" s="12">
        <v>2</v>
      </c>
      <c r="AI24" s="12">
        <v>2</v>
      </c>
      <c r="AJ24" s="12">
        <v>2</v>
      </c>
      <c r="AK24" s="12">
        <v>1</v>
      </c>
      <c r="AL24" s="12" t="s">
        <v>232</v>
      </c>
      <c r="AM24" s="12">
        <v>3</v>
      </c>
      <c r="AN24" s="12" t="s">
        <v>232</v>
      </c>
      <c r="AO24" s="12"/>
      <c r="AP24" s="12">
        <v>1</v>
      </c>
      <c r="AQ24" s="12" t="s">
        <v>232</v>
      </c>
      <c r="AR24" s="12">
        <v>2</v>
      </c>
      <c r="AS24" s="12">
        <v>3</v>
      </c>
      <c r="AT24" s="12">
        <v>3</v>
      </c>
      <c r="AU24" s="12">
        <v>2</v>
      </c>
      <c r="AV24" s="12">
        <v>2</v>
      </c>
      <c r="AW24" s="12">
        <v>3</v>
      </c>
      <c r="AX24" s="12" t="s">
        <v>232</v>
      </c>
      <c r="AY24" s="12">
        <v>4</v>
      </c>
      <c r="AZ24" s="12">
        <v>2</v>
      </c>
      <c r="BA24" s="12">
        <v>3</v>
      </c>
      <c r="BB24" s="12" t="s">
        <v>232</v>
      </c>
      <c r="BC24" s="12">
        <v>2</v>
      </c>
      <c r="BD24" s="14">
        <f t="shared" si="16"/>
        <v>1.9512195121951219</v>
      </c>
      <c r="BE24">
        <f t="shared" si="17"/>
        <v>11</v>
      </c>
      <c r="BF24">
        <f t="shared" si="18"/>
        <v>23</v>
      </c>
      <c r="BG24">
        <f t="shared" si="19"/>
        <v>5</v>
      </c>
      <c r="BH24">
        <f t="shared" si="20"/>
        <v>2</v>
      </c>
      <c r="BI24">
        <f t="shared" si="21"/>
        <v>12</v>
      </c>
      <c r="BK24" s="20">
        <f t="shared" si="22"/>
        <v>0.64150943396226412</v>
      </c>
      <c r="BL24" s="20">
        <f t="shared" si="23"/>
        <v>0.13207547169811321</v>
      </c>
    </row>
    <row r="25" spans="1:64" ht="15" thickBot="1" x14ac:dyDescent="0.4">
      <c r="A25" s="1" t="s">
        <v>20</v>
      </c>
      <c r="B25" s="4">
        <v>2</v>
      </c>
      <c r="C25" s="4">
        <v>1</v>
      </c>
      <c r="D25" s="4">
        <v>2</v>
      </c>
      <c r="E25" s="4">
        <v>2</v>
      </c>
      <c r="F25" s="4">
        <v>1</v>
      </c>
      <c r="G25" s="4">
        <v>1</v>
      </c>
      <c r="H25" s="4">
        <v>2</v>
      </c>
      <c r="I25" s="4">
        <v>2</v>
      </c>
      <c r="J25" s="4">
        <v>2</v>
      </c>
      <c r="K25" s="4">
        <v>3</v>
      </c>
      <c r="L25" s="4">
        <v>1</v>
      </c>
      <c r="M25" s="4">
        <v>1</v>
      </c>
      <c r="N25" s="4">
        <v>1</v>
      </c>
      <c r="O25" s="4">
        <v>2</v>
      </c>
      <c r="P25" s="4">
        <v>1</v>
      </c>
      <c r="Q25" s="4">
        <v>1</v>
      </c>
      <c r="R25" s="4">
        <v>2</v>
      </c>
      <c r="S25" s="4">
        <v>1</v>
      </c>
      <c r="T25" s="12">
        <v>3</v>
      </c>
      <c r="U25" s="12">
        <v>2</v>
      </c>
      <c r="V25" s="12">
        <v>1</v>
      </c>
      <c r="W25" s="12">
        <v>2</v>
      </c>
      <c r="X25" s="12">
        <v>1</v>
      </c>
      <c r="Y25" s="12">
        <v>2</v>
      </c>
      <c r="Z25" s="12">
        <v>2</v>
      </c>
      <c r="AA25" s="12">
        <v>2</v>
      </c>
      <c r="AB25" s="12">
        <v>2</v>
      </c>
      <c r="AC25" s="12">
        <v>2</v>
      </c>
      <c r="AD25" s="12">
        <v>2</v>
      </c>
      <c r="AE25" s="12">
        <v>2</v>
      </c>
      <c r="AF25" s="12" t="s">
        <v>232</v>
      </c>
      <c r="AG25" s="12">
        <v>3</v>
      </c>
      <c r="AH25" s="12">
        <v>2</v>
      </c>
      <c r="AI25" s="12">
        <v>2</v>
      </c>
      <c r="AJ25" s="12">
        <v>2</v>
      </c>
      <c r="AK25" s="12">
        <v>1</v>
      </c>
      <c r="AL25" s="12" t="s">
        <v>232</v>
      </c>
      <c r="AM25" s="12">
        <v>2</v>
      </c>
      <c r="AN25" s="12">
        <v>4</v>
      </c>
      <c r="AO25" s="12">
        <v>2</v>
      </c>
      <c r="AP25" s="12">
        <v>1</v>
      </c>
      <c r="AQ25" s="12">
        <v>4</v>
      </c>
      <c r="AR25" s="12">
        <v>2</v>
      </c>
      <c r="AS25" s="12">
        <v>2</v>
      </c>
      <c r="AT25" s="12">
        <v>2</v>
      </c>
      <c r="AU25" s="12">
        <v>2</v>
      </c>
      <c r="AV25" s="12">
        <v>2</v>
      </c>
      <c r="AW25" s="12">
        <v>2</v>
      </c>
      <c r="AX25" s="12">
        <v>2</v>
      </c>
      <c r="AY25" s="12">
        <v>4</v>
      </c>
      <c r="AZ25" s="12">
        <v>1</v>
      </c>
      <c r="BA25" s="12">
        <v>2</v>
      </c>
      <c r="BB25" s="12">
        <v>2</v>
      </c>
      <c r="BC25" s="12">
        <v>2</v>
      </c>
      <c r="BD25" s="14">
        <f t="shared" si="16"/>
        <v>1.9038461538461537</v>
      </c>
      <c r="BE25">
        <f t="shared" si="17"/>
        <v>14</v>
      </c>
      <c r="BF25">
        <f t="shared" si="18"/>
        <v>32</v>
      </c>
      <c r="BG25">
        <f t="shared" si="19"/>
        <v>3</v>
      </c>
      <c r="BH25">
        <f t="shared" si="20"/>
        <v>3</v>
      </c>
      <c r="BI25">
        <f t="shared" si="21"/>
        <v>2</v>
      </c>
      <c r="BK25" s="20">
        <f t="shared" si="22"/>
        <v>0.85185185185185186</v>
      </c>
      <c r="BL25" s="20">
        <f t="shared" si="23"/>
        <v>0.1111111111111111</v>
      </c>
    </row>
    <row r="26" spans="1:64" x14ac:dyDescent="0.35">
      <c r="J26" s="10"/>
    </row>
    <row r="27" spans="1:64" ht="19" thickBot="1" x14ac:dyDescent="0.4">
      <c r="A27" s="2" t="s">
        <v>70</v>
      </c>
      <c r="J27" s="10"/>
    </row>
    <row r="28" spans="1:64" ht="15" thickBot="1" x14ac:dyDescent="0.4">
      <c r="A28" s="5" t="s">
        <v>21</v>
      </c>
      <c r="B28" s="4">
        <v>1</v>
      </c>
      <c r="C28" s="4">
        <v>1</v>
      </c>
      <c r="D28" s="4">
        <v>1</v>
      </c>
      <c r="E28" s="4">
        <v>2</v>
      </c>
      <c r="F28" s="4">
        <v>1</v>
      </c>
      <c r="G28" s="4">
        <v>2</v>
      </c>
      <c r="H28" s="4">
        <v>1</v>
      </c>
      <c r="I28" s="4">
        <v>1</v>
      </c>
      <c r="J28" s="4">
        <v>2</v>
      </c>
      <c r="K28" s="4">
        <v>1</v>
      </c>
      <c r="L28" s="4">
        <v>1</v>
      </c>
      <c r="M28" s="4">
        <v>1</v>
      </c>
      <c r="N28" s="4">
        <v>2</v>
      </c>
      <c r="O28" s="4">
        <v>2</v>
      </c>
      <c r="P28" s="4">
        <v>1</v>
      </c>
      <c r="Q28" s="4">
        <v>1</v>
      </c>
      <c r="R28" s="4">
        <v>1</v>
      </c>
      <c r="S28" s="4">
        <v>1</v>
      </c>
      <c r="T28" s="12">
        <v>2</v>
      </c>
      <c r="U28" s="12">
        <v>1</v>
      </c>
      <c r="V28" s="12">
        <v>1</v>
      </c>
      <c r="W28" s="12">
        <v>1</v>
      </c>
      <c r="X28" s="12">
        <v>2</v>
      </c>
      <c r="Y28" s="12">
        <v>1</v>
      </c>
      <c r="Z28" s="12">
        <v>1</v>
      </c>
      <c r="AA28" s="12">
        <v>1</v>
      </c>
      <c r="AB28" s="12">
        <v>1</v>
      </c>
      <c r="AC28" s="12">
        <v>3</v>
      </c>
      <c r="AD28" s="12">
        <v>1</v>
      </c>
      <c r="AE28" s="12">
        <v>3</v>
      </c>
      <c r="AF28" s="12">
        <v>1</v>
      </c>
      <c r="AG28" s="12">
        <v>3</v>
      </c>
      <c r="AH28" s="12">
        <v>1</v>
      </c>
      <c r="AI28" s="12">
        <v>2</v>
      </c>
      <c r="AJ28" s="12">
        <v>1</v>
      </c>
      <c r="AK28" s="12">
        <v>1</v>
      </c>
      <c r="AL28" s="12">
        <v>2</v>
      </c>
      <c r="AM28" s="12">
        <v>1</v>
      </c>
      <c r="AN28" s="12">
        <v>4</v>
      </c>
      <c r="AO28" s="12">
        <v>2</v>
      </c>
      <c r="AP28" s="12">
        <v>2</v>
      </c>
      <c r="AQ28" s="12">
        <v>3</v>
      </c>
      <c r="AR28" s="12">
        <v>2</v>
      </c>
      <c r="AS28" s="12">
        <v>1</v>
      </c>
      <c r="AT28" s="12">
        <v>2</v>
      </c>
      <c r="AU28" s="12">
        <v>2</v>
      </c>
      <c r="AV28" s="12">
        <v>3</v>
      </c>
      <c r="AW28" s="12">
        <v>2</v>
      </c>
      <c r="AX28" s="12">
        <v>1</v>
      </c>
      <c r="AY28" s="12">
        <v>2</v>
      </c>
      <c r="AZ28" s="12">
        <v>2</v>
      </c>
      <c r="BA28" s="12">
        <v>1</v>
      </c>
      <c r="BB28" s="12">
        <v>2</v>
      </c>
      <c r="BC28" s="12">
        <v>2</v>
      </c>
      <c r="BD28" s="14">
        <f>AVERAGE(B28:BC28)</f>
        <v>1.5925925925925926</v>
      </c>
      <c r="BE28">
        <f>COUNTIF(B28:BC28, 1)</f>
        <v>29</v>
      </c>
      <c r="BF28">
        <f>COUNTIF(B28:BC28, 2)</f>
        <v>19</v>
      </c>
      <c r="BG28">
        <f>COUNTIF(B28:BC28,3)</f>
        <v>5</v>
      </c>
      <c r="BH28">
        <f>COUNTIF(B28:BC28, 4)</f>
        <v>1</v>
      </c>
      <c r="BI28">
        <f>COUNTIF(B28:BC28, "N")</f>
        <v>0</v>
      </c>
      <c r="BK28" s="20">
        <f t="shared" ref="BK28:BK32" si="24">(BE28+BF28)/SUM(BE28:BI28)</f>
        <v>0.88888888888888884</v>
      </c>
      <c r="BL28" s="20">
        <f t="shared" ref="BL28:BL32" si="25">(BG28+BH28)/SUM(BE28:BI28)</f>
        <v>0.1111111111111111</v>
      </c>
    </row>
    <row r="29" spans="1:64" ht="15" thickBot="1" x14ac:dyDescent="0.4">
      <c r="A29" s="1" t="s">
        <v>22</v>
      </c>
      <c r="B29" s="4">
        <v>2</v>
      </c>
      <c r="C29" s="4">
        <v>1</v>
      </c>
      <c r="D29" s="4">
        <v>2</v>
      </c>
      <c r="E29" s="4">
        <v>2</v>
      </c>
      <c r="F29" s="4">
        <v>1</v>
      </c>
      <c r="G29" s="4">
        <v>2</v>
      </c>
      <c r="H29" s="4">
        <v>1</v>
      </c>
      <c r="I29" s="4">
        <v>2</v>
      </c>
      <c r="J29" s="4">
        <v>1</v>
      </c>
      <c r="K29" s="4">
        <v>2</v>
      </c>
      <c r="L29" s="4">
        <v>1</v>
      </c>
      <c r="M29" s="4">
        <v>4</v>
      </c>
      <c r="N29" s="4">
        <v>2</v>
      </c>
      <c r="O29" s="4">
        <v>2</v>
      </c>
      <c r="P29" s="4">
        <v>1</v>
      </c>
      <c r="Q29" s="4">
        <v>1</v>
      </c>
      <c r="R29" s="4">
        <v>1</v>
      </c>
      <c r="S29" s="4">
        <v>1</v>
      </c>
      <c r="T29" s="12">
        <v>2</v>
      </c>
      <c r="U29" s="12">
        <v>2</v>
      </c>
      <c r="V29" s="12">
        <v>1</v>
      </c>
      <c r="W29" s="12">
        <v>1</v>
      </c>
      <c r="X29" s="12">
        <v>1</v>
      </c>
      <c r="Y29" s="12">
        <v>3</v>
      </c>
      <c r="Z29" s="12">
        <v>2</v>
      </c>
      <c r="AA29" s="12">
        <v>1</v>
      </c>
      <c r="AB29" s="12">
        <v>2</v>
      </c>
      <c r="AC29" s="12">
        <v>1</v>
      </c>
      <c r="AD29" s="12">
        <v>2</v>
      </c>
      <c r="AE29" s="12">
        <v>4</v>
      </c>
      <c r="AF29" s="12">
        <v>1</v>
      </c>
      <c r="AG29" s="12">
        <v>1</v>
      </c>
      <c r="AH29" s="12">
        <v>1</v>
      </c>
      <c r="AI29" s="12">
        <v>1</v>
      </c>
      <c r="AJ29" s="12">
        <v>1</v>
      </c>
      <c r="AK29" s="12">
        <v>2</v>
      </c>
      <c r="AL29" s="12">
        <v>3</v>
      </c>
      <c r="AM29" s="12">
        <v>1</v>
      </c>
      <c r="AN29" s="12">
        <v>4</v>
      </c>
      <c r="AO29" s="12">
        <v>2</v>
      </c>
      <c r="AP29" s="12" t="s">
        <v>232</v>
      </c>
      <c r="AQ29" s="12">
        <v>3</v>
      </c>
      <c r="AR29" s="12">
        <v>2</v>
      </c>
      <c r="AS29" s="12">
        <v>1</v>
      </c>
      <c r="AT29" s="12">
        <v>2</v>
      </c>
      <c r="AU29" s="12">
        <v>2</v>
      </c>
      <c r="AV29" s="12">
        <v>1</v>
      </c>
      <c r="AW29" s="12">
        <v>2</v>
      </c>
      <c r="AX29" s="12">
        <v>1</v>
      </c>
      <c r="AY29" s="12">
        <v>2</v>
      </c>
      <c r="AZ29" s="12">
        <v>1</v>
      </c>
      <c r="BA29" s="12">
        <v>3</v>
      </c>
      <c r="BB29" s="12">
        <v>1</v>
      </c>
      <c r="BC29" s="12">
        <v>2</v>
      </c>
      <c r="BD29" s="14">
        <f>AVERAGE(B29:BC29)</f>
        <v>1.7169811320754718</v>
      </c>
      <c r="BE29">
        <f>COUNTIF(B29:BC29, 1)</f>
        <v>25</v>
      </c>
      <c r="BF29">
        <f>COUNTIF(B29:BC29, 2)</f>
        <v>21</v>
      </c>
      <c r="BG29">
        <f>COUNTIF(B29:BC29,3)</f>
        <v>4</v>
      </c>
      <c r="BH29">
        <f>COUNTIF(B29:BC29, 4)</f>
        <v>3</v>
      </c>
      <c r="BI29">
        <f>COUNTIF(B29:BC29, "N")</f>
        <v>1</v>
      </c>
      <c r="BK29" s="20">
        <f t="shared" si="24"/>
        <v>0.85185185185185186</v>
      </c>
      <c r="BL29" s="20">
        <f t="shared" si="25"/>
        <v>0.12962962962962962</v>
      </c>
    </row>
    <row r="30" spans="1:64" ht="15" thickBot="1" x14ac:dyDescent="0.4">
      <c r="A30" s="1" t="s">
        <v>23</v>
      </c>
      <c r="B30" s="4">
        <v>2</v>
      </c>
      <c r="C30" s="4">
        <v>1</v>
      </c>
      <c r="D30" s="4">
        <v>2</v>
      </c>
      <c r="E30" s="4">
        <v>2</v>
      </c>
      <c r="F30" s="4">
        <v>1</v>
      </c>
      <c r="G30" s="4" t="s">
        <v>232</v>
      </c>
      <c r="H30" s="4">
        <v>1</v>
      </c>
      <c r="I30" s="4" t="s">
        <v>232</v>
      </c>
      <c r="J30" s="4">
        <v>1</v>
      </c>
      <c r="K30" s="4">
        <v>2</v>
      </c>
      <c r="L30" s="4">
        <v>1</v>
      </c>
      <c r="M30" s="4">
        <v>4</v>
      </c>
      <c r="N30" s="4">
        <v>2</v>
      </c>
      <c r="O30" s="4">
        <v>4</v>
      </c>
      <c r="P30" s="4">
        <v>3</v>
      </c>
      <c r="Q30" s="4">
        <v>1</v>
      </c>
      <c r="R30" s="4">
        <v>1</v>
      </c>
      <c r="S30" s="4">
        <v>1</v>
      </c>
      <c r="T30" s="12">
        <v>3</v>
      </c>
      <c r="U30" s="12">
        <v>2</v>
      </c>
      <c r="V30" s="12">
        <v>2</v>
      </c>
      <c r="W30" s="12">
        <v>1</v>
      </c>
      <c r="X30" s="12">
        <v>1</v>
      </c>
      <c r="Y30" s="12">
        <v>3</v>
      </c>
      <c r="Z30" s="12">
        <v>2</v>
      </c>
      <c r="AA30" s="12">
        <v>2</v>
      </c>
      <c r="AB30" s="12">
        <v>2</v>
      </c>
      <c r="AC30" s="12">
        <v>2</v>
      </c>
      <c r="AD30" s="12">
        <v>2</v>
      </c>
      <c r="AE30" s="12">
        <v>2</v>
      </c>
      <c r="AF30" s="12">
        <v>2</v>
      </c>
      <c r="AG30" s="12">
        <v>2</v>
      </c>
      <c r="AH30" s="12">
        <v>1</v>
      </c>
      <c r="AI30" s="12">
        <v>1</v>
      </c>
      <c r="AJ30" s="12">
        <v>2</v>
      </c>
      <c r="AK30" s="12">
        <v>2</v>
      </c>
      <c r="AL30" s="12">
        <v>3</v>
      </c>
      <c r="AM30" s="12">
        <v>2</v>
      </c>
      <c r="AN30" s="12">
        <v>4</v>
      </c>
      <c r="AO30" s="12">
        <v>2</v>
      </c>
      <c r="AP30" s="12" t="s">
        <v>232</v>
      </c>
      <c r="AQ30" s="12">
        <v>3</v>
      </c>
      <c r="AR30" s="12">
        <v>2</v>
      </c>
      <c r="AS30" s="12">
        <v>1</v>
      </c>
      <c r="AT30" s="12">
        <v>2</v>
      </c>
      <c r="AU30" s="12">
        <v>2</v>
      </c>
      <c r="AV30" s="12">
        <v>2</v>
      </c>
      <c r="AW30" s="12">
        <v>2</v>
      </c>
      <c r="AX30" s="12">
        <v>2</v>
      </c>
      <c r="AY30" s="12">
        <v>2</v>
      </c>
      <c r="AZ30" s="12">
        <v>2</v>
      </c>
      <c r="BA30" s="12">
        <v>2</v>
      </c>
      <c r="BB30" s="12">
        <v>4</v>
      </c>
      <c r="BC30" s="12">
        <v>1</v>
      </c>
      <c r="BD30" s="14">
        <f>AVERAGE(B30:BC30)</f>
        <v>1.9803921568627452</v>
      </c>
      <c r="BE30">
        <f>COUNTIF(B30:BC30, 1)</f>
        <v>14</v>
      </c>
      <c r="BF30">
        <f>COUNTIF(B30:BC30, 2)</f>
        <v>28</v>
      </c>
      <c r="BG30">
        <f>COUNTIF(B30:BC30,3)</f>
        <v>5</v>
      </c>
      <c r="BH30">
        <f>COUNTIF(B30:BC30, 4)</f>
        <v>4</v>
      </c>
      <c r="BI30">
        <f>COUNTIF(B30:BC30, "N")</f>
        <v>3</v>
      </c>
      <c r="BK30" s="20">
        <f t="shared" si="24"/>
        <v>0.77777777777777779</v>
      </c>
      <c r="BL30" s="20">
        <f t="shared" si="25"/>
        <v>0.16666666666666666</v>
      </c>
    </row>
    <row r="31" spans="1:64" ht="15" thickBot="1" x14ac:dyDescent="0.4">
      <c r="A31" s="1" t="s">
        <v>24</v>
      </c>
      <c r="B31" s="4">
        <v>2</v>
      </c>
      <c r="C31" s="4">
        <v>1</v>
      </c>
      <c r="D31" s="4">
        <v>2</v>
      </c>
      <c r="E31" s="4">
        <v>2</v>
      </c>
      <c r="F31" s="4">
        <v>1</v>
      </c>
      <c r="G31" s="4">
        <v>1</v>
      </c>
      <c r="H31" s="4">
        <v>1</v>
      </c>
      <c r="I31" s="4" t="s">
        <v>232</v>
      </c>
      <c r="J31" s="4">
        <v>2</v>
      </c>
      <c r="K31" s="4" t="s">
        <v>232</v>
      </c>
      <c r="L31" s="4">
        <v>1</v>
      </c>
      <c r="M31" s="4">
        <v>4</v>
      </c>
      <c r="N31" s="4">
        <v>2</v>
      </c>
      <c r="O31" s="4">
        <v>2</v>
      </c>
      <c r="P31" s="4">
        <v>1</v>
      </c>
      <c r="Q31" s="4">
        <v>1</v>
      </c>
      <c r="R31" s="4">
        <v>1</v>
      </c>
      <c r="S31" s="4">
        <v>1</v>
      </c>
      <c r="T31" s="12">
        <v>2</v>
      </c>
      <c r="U31" s="12">
        <v>2</v>
      </c>
      <c r="V31" s="12">
        <v>1</v>
      </c>
      <c r="W31" s="12">
        <v>1</v>
      </c>
      <c r="X31" s="12">
        <v>1</v>
      </c>
      <c r="Y31" s="12">
        <v>2</v>
      </c>
      <c r="Z31" s="12">
        <v>2</v>
      </c>
      <c r="AA31" s="12">
        <v>1</v>
      </c>
      <c r="AB31" s="12">
        <v>1</v>
      </c>
      <c r="AC31" s="12">
        <v>1</v>
      </c>
      <c r="AD31" s="12">
        <v>1</v>
      </c>
      <c r="AE31" s="12">
        <v>2</v>
      </c>
      <c r="AF31" s="12">
        <v>2</v>
      </c>
      <c r="AG31" s="12">
        <v>2</v>
      </c>
      <c r="AH31" s="12">
        <v>2</v>
      </c>
      <c r="AI31" s="12">
        <v>1</v>
      </c>
      <c r="AJ31" s="12">
        <v>1</v>
      </c>
      <c r="AK31" s="12">
        <v>2</v>
      </c>
      <c r="AL31" s="12">
        <v>3</v>
      </c>
      <c r="AM31" s="12">
        <v>2</v>
      </c>
      <c r="AN31" s="12">
        <v>3</v>
      </c>
      <c r="AO31" s="12">
        <v>2</v>
      </c>
      <c r="AP31" s="12" t="s">
        <v>232</v>
      </c>
      <c r="AQ31" s="12">
        <v>2</v>
      </c>
      <c r="AR31" s="12">
        <v>1</v>
      </c>
      <c r="AS31" s="12">
        <v>1</v>
      </c>
      <c r="AT31" s="12">
        <v>2</v>
      </c>
      <c r="AU31" s="12">
        <v>2</v>
      </c>
      <c r="AV31" s="12">
        <v>2</v>
      </c>
      <c r="AW31" s="12">
        <v>2</v>
      </c>
      <c r="AX31" s="12">
        <v>1</v>
      </c>
      <c r="AY31" s="12">
        <v>2</v>
      </c>
      <c r="AZ31" s="12">
        <v>1</v>
      </c>
      <c r="BA31" s="12">
        <v>2</v>
      </c>
      <c r="BB31" s="12">
        <v>4</v>
      </c>
      <c r="BC31" s="12">
        <v>1</v>
      </c>
      <c r="BD31" s="14">
        <f>AVERAGE(B31:BC31)</f>
        <v>1.6666666666666667</v>
      </c>
      <c r="BE31">
        <f>COUNTIF(B31:BC31, 1)</f>
        <v>23</v>
      </c>
      <c r="BF31">
        <f>COUNTIF(B31:BC31, 2)</f>
        <v>24</v>
      </c>
      <c r="BG31">
        <f>COUNTIF(B31:BC31,3)</f>
        <v>2</v>
      </c>
      <c r="BH31">
        <f>COUNTIF(B31:BC31, 4)</f>
        <v>2</v>
      </c>
      <c r="BI31">
        <f>COUNTIF(B31:BC31, "N")</f>
        <v>3</v>
      </c>
      <c r="BK31" s="20">
        <f t="shared" si="24"/>
        <v>0.87037037037037035</v>
      </c>
      <c r="BL31" s="20">
        <f t="shared" si="25"/>
        <v>7.407407407407407E-2</v>
      </c>
    </row>
    <row r="32" spans="1:64" ht="15" thickBot="1" x14ac:dyDescent="0.4">
      <c r="A32" s="1" t="s">
        <v>25</v>
      </c>
      <c r="B32" s="4">
        <v>2</v>
      </c>
      <c r="C32" s="4">
        <v>3</v>
      </c>
      <c r="D32" s="4">
        <v>2</v>
      </c>
      <c r="E32" s="4">
        <v>1</v>
      </c>
      <c r="F32" s="4">
        <v>1</v>
      </c>
      <c r="G32" s="4">
        <v>2</v>
      </c>
      <c r="H32" s="4">
        <v>1</v>
      </c>
      <c r="I32" s="4">
        <v>2</v>
      </c>
      <c r="J32" s="4">
        <v>3</v>
      </c>
      <c r="K32" s="4">
        <v>2</v>
      </c>
      <c r="L32" s="4">
        <v>3</v>
      </c>
      <c r="M32" s="4">
        <v>1</v>
      </c>
      <c r="N32" s="4">
        <v>2</v>
      </c>
      <c r="O32" s="4">
        <v>2</v>
      </c>
      <c r="P32" s="4" t="s">
        <v>232</v>
      </c>
      <c r="Q32" s="4">
        <v>1</v>
      </c>
      <c r="R32" s="4" t="s">
        <v>232</v>
      </c>
      <c r="S32" s="4">
        <v>1</v>
      </c>
      <c r="T32" s="12">
        <v>2</v>
      </c>
      <c r="U32" s="12" t="s">
        <v>232</v>
      </c>
      <c r="V32" s="12">
        <v>1</v>
      </c>
      <c r="W32" s="12">
        <v>3</v>
      </c>
      <c r="X32" s="12">
        <v>1</v>
      </c>
      <c r="Y32" s="12">
        <v>1</v>
      </c>
      <c r="Z32" s="12">
        <v>2</v>
      </c>
      <c r="AA32" s="12">
        <v>1</v>
      </c>
      <c r="AB32" s="12">
        <v>2</v>
      </c>
      <c r="AC32" s="12">
        <v>1</v>
      </c>
      <c r="AD32" s="12">
        <v>1</v>
      </c>
      <c r="AE32" s="12">
        <v>1</v>
      </c>
      <c r="AF32" s="12">
        <v>1</v>
      </c>
      <c r="AG32" s="12">
        <v>1</v>
      </c>
      <c r="AH32" s="12">
        <v>2</v>
      </c>
      <c r="AI32" s="12">
        <v>1</v>
      </c>
      <c r="AJ32" s="12">
        <v>1</v>
      </c>
      <c r="AK32" s="12">
        <v>3</v>
      </c>
      <c r="AL32" s="12" t="s">
        <v>232</v>
      </c>
      <c r="AM32" s="12">
        <v>1</v>
      </c>
      <c r="AN32" s="12">
        <v>3</v>
      </c>
      <c r="AO32" s="12">
        <v>1</v>
      </c>
      <c r="AP32" s="12">
        <v>1</v>
      </c>
      <c r="AQ32" s="12">
        <v>3</v>
      </c>
      <c r="AR32" s="12">
        <v>2</v>
      </c>
      <c r="AS32" s="12" t="s">
        <v>232</v>
      </c>
      <c r="AT32" s="12">
        <v>2</v>
      </c>
      <c r="AU32" s="12">
        <v>1</v>
      </c>
      <c r="AV32" s="12">
        <v>2</v>
      </c>
      <c r="AW32" s="12">
        <v>1</v>
      </c>
      <c r="AX32" s="12">
        <v>2</v>
      </c>
      <c r="AY32" s="12">
        <v>3</v>
      </c>
      <c r="AZ32" s="12">
        <v>2</v>
      </c>
      <c r="BA32" s="12">
        <v>1</v>
      </c>
      <c r="BB32" s="12">
        <v>2</v>
      </c>
      <c r="BC32" s="12">
        <v>1</v>
      </c>
      <c r="BD32" s="14">
        <f>AVERAGE(B32:BC32)</f>
        <v>1.6734693877551021</v>
      </c>
      <c r="BE32">
        <f>COUNTIF(B32:BC32, 1)</f>
        <v>24</v>
      </c>
      <c r="BF32">
        <f>COUNTIF(B32:BC32, 2)</f>
        <v>17</v>
      </c>
      <c r="BG32">
        <f>COUNTIF(B32:BC32,3)</f>
        <v>8</v>
      </c>
      <c r="BH32">
        <f>COUNTIF(B32:BC32, 4)</f>
        <v>0</v>
      </c>
      <c r="BI32">
        <f>COUNTIF(B32:BC32, "N")</f>
        <v>5</v>
      </c>
      <c r="BK32" s="20">
        <f t="shared" si="24"/>
        <v>0.7592592592592593</v>
      </c>
      <c r="BL32" s="20">
        <f t="shared" si="25"/>
        <v>0.14814814814814814</v>
      </c>
    </row>
    <row r="33" spans="1:64" ht="19" thickBot="1" x14ac:dyDescent="0.4">
      <c r="A33" s="2" t="s">
        <v>71</v>
      </c>
      <c r="J33" s="10"/>
      <c r="BK33" s="20"/>
      <c r="BL33" s="20"/>
    </row>
    <row r="34" spans="1:64" ht="15" thickBot="1" x14ac:dyDescent="0.4">
      <c r="A34" s="5" t="s">
        <v>26</v>
      </c>
      <c r="B34" s="4" t="s">
        <v>232</v>
      </c>
      <c r="C34" s="4">
        <v>1</v>
      </c>
      <c r="D34" s="4" t="s">
        <v>232</v>
      </c>
      <c r="E34" s="4" t="s">
        <v>232</v>
      </c>
      <c r="F34" s="4">
        <v>2</v>
      </c>
      <c r="G34" s="4">
        <v>2</v>
      </c>
      <c r="H34" s="4">
        <v>1</v>
      </c>
      <c r="I34" s="4">
        <v>4</v>
      </c>
      <c r="J34" s="4">
        <v>2</v>
      </c>
      <c r="K34" s="4">
        <v>4</v>
      </c>
      <c r="L34" s="4">
        <v>2</v>
      </c>
      <c r="M34" s="4">
        <v>1</v>
      </c>
      <c r="N34" s="4">
        <v>2</v>
      </c>
      <c r="O34" s="4">
        <v>4</v>
      </c>
      <c r="P34" s="4">
        <v>2</v>
      </c>
      <c r="Q34" s="4">
        <v>1</v>
      </c>
      <c r="R34" s="4">
        <v>1</v>
      </c>
      <c r="S34" s="4">
        <v>1</v>
      </c>
      <c r="T34" s="12" t="s">
        <v>232</v>
      </c>
      <c r="U34" s="12">
        <v>2</v>
      </c>
      <c r="V34" s="12">
        <v>1</v>
      </c>
      <c r="W34" s="12" t="s">
        <v>232</v>
      </c>
      <c r="X34" s="12">
        <v>1</v>
      </c>
      <c r="Y34" s="12">
        <v>3</v>
      </c>
      <c r="Z34" s="12">
        <v>3</v>
      </c>
      <c r="AA34" s="12" t="s">
        <v>232</v>
      </c>
      <c r="AB34" s="12">
        <v>2</v>
      </c>
      <c r="AC34" s="12">
        <v>3</v>
      </c>
      <c r="AD34" s="12">
        <v>2</v>
      </c>
      <c r="AE34" s="12">
        <v>3</v>
      </c>
      <c r="AF34" s="12">
        <v>1</v>
      </c>
      <c r="AG34" s="12">
        <v>1</v>
      </c>
      <c r="AH34" s="12">
        <v>4</v>
      </c>
      <c r="AI34" s="12">
        <v>3</v>
      </c>
      <c r="AJ34" s="12" t="s">
        <v>232</v>
      </c>
      <c r="AK34" s="12">
        <v>2</v>
      </c>
      <c r="AL34" s="12" t="s">
        <v>232</v>
      </c>
      <c r="AM34" s="12">
        <v>2</v>
      </c>
      <c r="AN34" s="12">
        <v>1</v>
      </c>
      <c r="AO34" s="12">
        <v>2</v>
      </c>
      <c r="AP34" s="12">
        <v>3</v>
      </c>
      <c r="AQ34" s="12">
        <v>3</v>
      </c>
      <c r="AR34" s="12">
        <v>3</v>
      </c>
      <c r="AS34" s="12">
        <v>2</v>
      </c>
      <c r="AT34" s="12">
        <v>2</v>
      </c>
      <c r="AU34" s="12">
        <v>2</v>
      </c>
      <c r="AV34" s="12">
        <v>2</v>
      </c>
      <c r="AW34" s="12">
        <v>3</v>
      </c>
      <c r="AX34" s="12">
        <v>2</v>
      </c>
      <c r="AY34" s="12">
        <v>3</v>
      </c>
      <c r="AZ34" s="12">
        <v>2</v>
      </c>
      <c r="BA34" s="12">
        <v>3</v>
      </c>
      <c r="BB34" s="12">
        <v>3</v>
      </c>
      <c r="BC34" s="12">
        <v>3</v>
      </c>
      <c r="BD34" s="14">
        <f t="shared" ref="BD34:BD40" si="26">AVERAGE(B34:BC34)</f>
        <v>2.2173913043478262</v>
      </c>
      <c r="BE34">
        <f t="shared" ref="BE34:BE40" si="27">COUNTIF(B34:BC34, 1)</f>
        <v>11</v>
      </c>
      <c r="BF34">
        <f t="shared" ref="BF34:BF40" si="28">COUNTIF(B34:BC34, 2)</f>
        <v>18</v>
      </c>
      <c r="BG34">
        <f t="shared" ref="BG34:BG40" si="29">COUNTIF(B34:BC34,3)</f>
        <v>13</v>
      </c>
      <c r="BH34">
        <f t="shared" ref="BH34:BH40" si="30">COUNTIF(B34:BC34, 4)</f>
        <v>4</v>
      </c>
      <c r="BI34">
        <f t="shared" ref="BI34:BI40" si="31">COUNTIF(B34:BC34, "N")</f>
        <v>8</v>
      </c>
      <c r="BK34" s="20">
        <f t="shared" ref="BK34:BK39" si="32">(BE34+BF34)/SUM(BE34:BI34)</f>
        <v>0.53703703703703709</v>
      </c>
      <c r="BL34" s="20">
        <f t="shared" ref="BL34:BL39" si="33">(BG34+BH34)/SUM(BE34:BI34)</f>
        <v>0.31481481481481483</v>
      </c>
    </row>
    <row r="35" spans="1:64" ht="15" thickBot="1" x14ac:dyDescent="0.4">
      <c r="A35" s="1" t="s">
        <v>27</v>
      </c>
      <c r="B35" s="4">
        <v>4</v>
      </c>
      <c r="C35" s="4">
        <v>3</v>
      </c>
      <c r="D35" s="4">
        <v>4</v>
      </c>
      <c r="E35" s="4">
        <v>3</v>
      </c>
      <c r="F35" s="4">
        <v>4</v>
      </c>
      <c r="G35" s="4">
        <v>4</v>
      </c>
      <c r="H35" s="4">
        <v>3</v>
      </c>
      <c r="I35" s="4">
        <v>3</v>
      </c>
      <c r="J35" s="4">
        <v>4</v>
      </c>
      <c r="K35" s="4">
        <v>4</v>
      </c>
      <c r="L35" s="4" t="s">
        <v>232</v>
      </c>
      <c r="M35" s="4">
        <v>1</v>
      </c>
      <c r="N35" s="4">
        <v>3</v>
      </c>
      <c r="O35" s="4">
        <v>3</v>
      </c>
      <c r="P35" s="4">
        <v>4</v>
      </c>
      <c r="Q35" s="4" t="s">
        <v>232</v>
      </c>
      <c r="R35" s="4">
        <v>3</v>
      </c>
      <c r="S35" s="4">
        <v>3</v>
      </c>
      <c r="T35" s="12">
        <v>1</v>
      </c>
      <c r="U35" s="12">
        <v>3</v>
      </c>
      <c r="V35" s="12">
        <v>4</v>
      </c>
      <c r="W35" s="12" t="s">
        <v>232</v>
      </c>
      <c r="X35" s="12">
        <v>4</v>
      </c>
      <c r="Y35" s="12">
        <v>2</v>
      </c>
      <c r="Z35" s="12">
        <v>3</v>
      </c>
      <c r="AA35" s="12">
        <v>4</v>
      </c>
      <c r="AB35" s="12">
        <v>3</v>
      </c>
      <c r="AC35" s="12">
        <v>4</v>
      </c>
      <c r="AD35" s="12">
        <v>4</v>
      </c>
      <c r="AE35" s="12" t="s">
        <v>232</v>
      </c>
      <c r="AF35" s="12">
        <v>3</v>
      </c>
      <c r="AG35" s="12">
        <v>3</v>
      </c>
      <c r="AH35" s="12">
        <v>4</v>
      </c>
      <c r="AI35" s="12">
        <v>4</v>
      </c>
      <c r="AJ35" s="12">
        <v>4</v>
      </c>
      <c r="AK35" s="12">
        <v>2</v>
      </c>
      <c r="AL35" s="12" t="s">
        <v>232</v>
      </c>
      <c r="AM35" s="12">
        <v>2</v>
      </c>
      <c r="AN35" s="12">
        <v>2</v>
      </c>
      <c r="AO35" s="12">
        <v>2</v>
      </c>
      <c r="AP35" s="12">
        <v>3</v>
      </c>
      <c r="AQ35" s="12">
        <v>2</v>
      </c>
      <c r="AR35" s="12">
        <v>4</v>
      </c>
      <c r="AS35" s="12" t="s">
        <v>232</v>
      </c>
      <c r="AT35" s="12">
        <v>2</v>
      </c>
      <c r="AU35" s="12">
        <v>3</v>
      </c>
      <c r="AV35" s="12">
        <v>3</v>
      </c>
      <c r="AW35" s="12">
        <v>3</v>
      </c>
      <c r="AX35" s="12">
        <v>4</v>
      </c>
      <c r="AY35" s="12">
        <v>3</v>
      </c>
      <c r="AZ35" s="12">
        <v>3</v>
      </c>
      <c r="BA35" s="12">
        <v>2</v>
      </c>
      <c r="BB35" s="12">
        <v>4</v>
      </c>
      <c r="BC35" s="12">
        <v>1</v>
      </c>
      <c r="BD35" s="14">
        <f t="shared" si="26"/>
        <v>3.0833333333333335</v>
      </c>
      <c r="BE35">
        <f t="shared" si="27"/>
        <v>3</v>
      </c>
      <c r="BF35">
        <f t="shared" si="28"/>
        <v>8</v>
      </c>
      <c r="BG35">
        <f t="shared" si="29"/>
        <v>19</v>
      </c>
      <c r="BH35">
        <f t="shared" si="30"/>
        <v>18</v>
      </c>
      <c r="BI35">
        <f t="shared" si="31"/>
        <v>6</v>
      </c>
      <c r="BK35" s="20">
        <f t="shared" si="32"/>
        <v>0.20370370370370369</v>
      </c>
      <c r="BL35" s="20">
        <f t="shared" si="33"/>
        <v>0.68518518518518523</v>
      </c>
    </row>
    <row r="36" spans="1:64" ht="15" thickBot="1" x14ac:dyDescent="0.4">
      <c r="A36" s="1" t="s">
        <v>28</v>
      </c>
      <c r="B36" s="4">
        <v>4</v>
      </c>
      <c r="C36" s="4">
        <v>3</v>
      </c>
      <c r="D36" s="4">
        <v>4</v>
      </c>
      <c r="E36" s="4">
        <v>3</v>
      </c>
      <c r="F36" s="4">
        <v>4</v>
      </c>
      <c r="G36" s="4">
        <v>4</v>
      </c>
      <c r="H36" s="4">
        <v>4</v>
      </c>
      <c r="I36" s="4">
        <v>4</v>
      </c>
      <c r="J36" s="4">
        <v>4</v>
      </c>
      <c r="K36" s="4">
        <v>4</v>
      </c>
      <c r="L36" s="4" t="s">
        <v>232</v>
      </c>
      <c r="M36" s="4">
        <v>1</v>
      </c>
      <c r="N36" s="4">
        <v>3</v>
      </c>
      <c r="O36" s="4">
        <v>3</v>
      </c>
      <c r="P36" s="4">
        <v>4</v>
      </c>
      <c r="Q36" s="4">
        <v>4</v>
      </c>
      <c r="R36" s="4">
        <v>4</v>
      </c>
      <c r="S36" s="4">
        <v>4</v>
      </c>
      <c r="T36" s="12">
        <v>4</v>
      </c>
      <c r="U36" s="12">
        <v>3</v>
      </c>
      <c r="V36" s="12">
        <v>4</v>
      </c>
      <c r="W36" s="12" t="s">
        <v>232</v>
      </c>
      <c r="X36" s="12">
        <v>4</v>
      </c>
      <c r="Y36" s="12">
        <v>3</v>
      </c>
      <c r="Z36" s="12">
        <v>3</v>
      </c>
      <c r="AA36" s="12">
        <v>4</v>
      </c>
      <c r="AB36" s="12">
        <v>4</v>
      </c>
      <c r="AC36" s="12">
        <v>4</v>
      </c>
      <c r="AD36" s="12">
        <v>4</v>
      </c>
      <c r="AE36" s="12">
        <v>2</v>
      </c>
      <c r="AF36" s="12">
        <v>4</v>
      </c>
      <c r="AG36" s="12">
        <v>4</v>
      </c>
      <c r="AH36" s="12">
        <v>4</v>
      </c>
      <c r="AI36" s="12">
        <v>4</v>
      </c>
      <c r="AJ36" s="12">
        <v>4</v>
      </c>
      <c r="AK36" s="12">
        <v>3</v>
      </c>
      <c r="AL36" s="12" t="s">
        <v>232</v>
      </c>
      <c r="AM36" s="12">
        <v>3</v>
      </c>
      <c r="AN36" s="12">
        <v>2</v>
      </c>
      <c r="AO36" s="12">
        <v>4</v>
      </c>
      <c r="AP36" s="12" t="s">
        <v>232</v>
      </c>
      <c r="AQ36" s="12">
        <v>4</v>
      </c>
      <c r="AR36" s="12">
        <v>4</v>
      </c>
      <c r="AS36" s="12">
        <v>4</v>
      </c>
      <c r="AT36" s="12">
        <v>1</v>
      </c>
      <c r="AU36" s="12">
        <v>3</v>
      </c>
      <c r="AV36" s="12">
        <v>4</v>
      </c>
      <c r="AW36" s="12">
        <v>4</v>
      </c>
      <c r="AX36" s="12">
        <v>4</v>
      </c>
      <c r="AY36" s="12">
        <v>2</v>
      </c>
      <c r="AZ36" s="12">
        <v>4</v>
      </c>
      <c r="BA36" s="12">
        <v>3</v>
      </c>
      <c r="BB36" s="12">
        <v>4</v>
      </c>
      <c r="BC36" s="12">
        <v>3</v>
      </c>
      <c r="BD36" s="14">
        <f t="shared" si="26"/>
        <v>3.52</v>
      </c>
      <c r="BE36">
        <f t="shared" si="27"/>
        <v>2</v>
      </c>
      <c r="BF36">
        <f t="shared" si="28"/>
        <v>3</v>
      </c>
      <c r="BG36">
        <f t="shared" si="29"/>
        <v>12</v>
      </c>
      <c r="BH36">
        <f t="shared" si="30"/>
        <v>33</v>
      </c>
      <c r="BI36">
        <f t="shared" si="31"/>
        <v>4</v>
      </c>
      <c r="BK36" s="20">
        <f t="shared" si="32"/>
        <v>9.2592592592592587E-2</v>
      </c>
      <c r="BL36" s="20">
        <f t="shared" si="33"/>
        <v>0.83333333333333337</v>
      </c>
    </row>
    <row r="37" spans="1:64" ht="15" thickBot="1" x14ac:dyDescent="0.4">
      <c r="A37" s="1" t="s">
        <v>29</v>
      </c>
      <c r="B37" s="4">
        <v>4</v>
      </c>
      <c r="C37" s="4">
        <v>3</v>
      </c>
      <c r="D37" s="4">
        <v>4</v>
      </c>
      <c r="E37" s="4">
        <v>4</v>
      </c>
      <c r="F37" s="4">
        <v>4</v>
      </c>
      <c r="G37" s="4">
        <v>3</v>
      </c>
      <c r="H37" s="4">
        <v>4</v>
      </c>
      <c r="I37" s="4">
        <v>4</v>
      </c>
      <c r="J37" s="4">
        <v>4</v>
      </c>
      <c r="K37" s="4">
        <v>4</v>
      </c>
      <c r="L37" s="4">
        <v>3</v>
      </c>
      <c r="M37" s="4">
        <v>4</v>
      </c>
      <c r="N37" s="4">
        <v>3</v>
      </c>
      <c r="O37" s="4">
        <v>3</v>
      </c>
      <c r="P37" s="4">
        <v>4</v>
      </c>
      <c r="Q37" s="4">
        <v>4</v>
      </c>
      <c r="R37" s="4">
        <v>4</v>
      </c>
      <c r="S37" s="4">
        <v>3</v>
      </c>
      <c r="T37" s="12">
        <v>3</v>
      </c>
      <c r="U37" s="12">
        <v>4</v>
      </c>
      <c r="V37" s="12">
        <v>4</v>
      </c>
      <c r="W37" s="12" t="s">
        <v>232</v>
      </c>
      <c r="X37" s="12">
        <v>4</v>
      </c>
      <c r="Y37" s="12">
        <v>4</v>
      </c>
      <c r="Z37" s="12">
        <v>4</v>
      </c>
      <c r="AA37" s="12">
        <v>4</v>
      </c>
      <c r="AB37" s="12">
        <v>4</v>
      </c>
      <c r="AC37" s="12">
        <v>4</v>
      </c>
      <c r="AD37" s="12">
        <v>4</v>
      </c>
      <c r="AE37" s="12">
        <v>4</v>
      </c>
      <c r="AF37" s="12">
        <v>4</v>
      </c>
      <c r="AG37" s="12">
        <v>4</v>
      </c>
      <c r="AH37" s="12">
        <v>4</v>
      </c>
      <c r="AI37" s="12">
        <v>4</v>
      </c>
      <c r="AJ37" s="12">
        <v>4</v>
      </c>
      <c r="AK37" s="12">
        <v>4</v>
      </c>
      <c r="AL37" s="12">
        <v>4</v>
      </c>
      <c r="AM37" s="12">
        <v>4</v>
      </c>
      <c r="AN37" s="12">
        <v>4</v>
      </c>
      <c r="AO37" s="12">
        <v>2</v>
      </c>
      <c r="AP37" s="12" t="s">
        <v>232</v>
      </c>
      <c r="AQ37" s="12">
        <v>4</v>
      </c>
      <c r="AR37" s="12">
        <v>4</v>
      </c>
      <c r="AS37" s="12">
        <v>3</v>
      </c>
      <c r="AT37" s="12">
        <v>3</v>
      </c>
      <c r="AU37" s="12">
        <v>3</v>
      </c>
      <c r="AV37" s="12">
        <v>4</v>
      </c>
      <c r="AW37" s="12">
        <v>4</v>
      </c>
      <c r="AX37" s="12">
        <v>4</v>
      </c>
      <c r="AY37" s="12">
        <v>3</v>
      </c>
      <c r="AZ37" s="12">
        <v>3</v>
      </c>
      <c r="BA37" s="12">
        <v>4</v>
      </c>
      <c r="BB37" s="12">
        <v>4</v>
      </c>
      <c r="BC37" s="12">
        <v>4</v>
      </c>
      <c r="BD37" s="14">
        <f t="shared" si="26"/>
        <v>3.7307692307692308</v>
      </c>
      <c r="BE37">
        <f t="shared" si="27"/>
        <v>0</v>
      </c>
      <c r="BF37">
        <f t="shared" si="28"/>
        <v>1</v>
      </c>
      <c r="BG37">
        <f t="shared" si="29"/>
        <v>12</v>
      </c>
      <c r="BH37">
        <f t="shared" si="30"/>
        <v>39</v>
      </c>
      <c r="BI37">
        <f t="shared" si="31"/>
        <v>2</v>
      </c>
      <c r="BK37" s="20">
        <f t="shared" si="32"/>
        <v>1.8518518518518517E-2</v>
      </c>
      <c r="BL37" s="20">
        <f t="shared" si="33"/>
        <v>0.94444444444444442</v>
      </c>
    </row>
    <row r="38" spans="1:64" ht="15" thickBot="1" x14ac:dyDescent="0.4">
      <c r="A38" s="1" t="s">
        <v>30</v>
      </c>
      <c r="B38" s="4">
        <v>4</v>
      </c>
      <c r="C38" s="4">
        <v>3</v>
      </c>
      <c r="D38" s="4">
        <v>4</v>
      </c>
      <c r="E38" s="4">
        <v>4</v>
      </c>
      <c r="F38" s="4">
        <v>4</v>
      </c>
      <c r="G38" s="4">
        <v>4</v>
      </c>
      <c r="H38" s="4">
        <v>4</v>
      </c>
      <c r="I38" s="4">
        <v>4</v>
      </c>
      <c r="J38" s="4">
        <v>3</v>
      </c>
      <c r="K38" s="4">
        <v>4</v>
      </c>
      <c r="L38" s="4">
        <v>3</v>
      </c>
      <c r="M38" s="4">
        <v>4</v>
      </c>
      <c r="N38" s="4">
        <v>3</v>
      </c>
      <c r="O38" s="4">
        <v>3</v>
      </c>
      <c r="P38" s="4">
        <v>4</v>
      </c>
      <c r="Q38" s="4">
        <v>4</v>
      </c>
      <c r="R38" s="4">
        <v>3</v>
      </c>
      <c r="S38" s="4">
        <v>3</v>
      </c>
      <c r="T38" s="12">
        <v>3</v>
      </c>
      <c r="U38" s="12">
        <v>4</v>
      </c>
      <c r="V38" s="12">
        <v>4</v>
      </c>
      <c r="W38" s="12" t="s">
        <v>232</v>
      </c>
      <c r="X38" s="12">
        <v>4</v>
      </c>
      <c r="Y38" s="12">
        <v>2</v>
      </c>
      <c r="Z38" s="12">
        <v>3</v>
      </c>
      <c r="AA38" s="12">
        <v>4</v>
      </c>
      <c r="AB38" s="12">
        <v>2</v>
      </c>
      <c r="AC38" s="12">
        <v>4</v>
      </c>
      <c r="AD38" s="12">
        <v>4</v>
      </c>
      <c r="AE38" s="12">
        <v>4</v>
      </c>
      <c r="AF38" s="12">
        <v>4</v>
      </c>
      <c r="AG38" s="12">
        <v>4</v>
      </c>
      <c r="AH38" s="12">
        <v>4</v>
      </c>
      <c r="AI38" s="12">
        <v>4</v>
      </c>
      <c r="AJ38" s="12">
        <v>4</v>
      </c>
      <c r="AK38" s="12">
        <v>2</v>
      </c>
      <c r="AL38" s="12" t="s">
        <v>232</v>
      </c>
      <c r="AM38" s="12">
        <v>2</v>
      </c>
      <c r="AN38" s="12">
        <v>4</v>
      </c>
      <c r="AO38" s="12">
        <v>2</v>
      </c>
      <c r="AP38" s="12" t="s">
        <v>232</v>
      </c>
      <c r="AQ38" s="12">
        <v>4</v>
      </c>
      <c r="AR38" s="12">
        <v>4</v>
      </c>
      <c r="AS38" s="12">
        <v>4</v>
      </c>
      <c r="AT38" s="12">
        <v>1</v>
      </c>
      <c r="AU38" s="12">
        <v>3</v>
      </c>
      <c r="AV38" s="12">
        <v>4</v>
      </c>
      <c r="AW38" s="12">
        <v>4</v>
      </c>
      <c r="AX38" s="12">
        <v>4</v>
      </c>
      <c r="AY38" s="12">
        <v>3</v>
      </c>
      <c r="AZ38" s="12">
        <v>4</v>
      </c>
      <c r="BA38" s="12">
        <v>3</v>
      </c>
      <c r="BB38" s="12">
        <v>4</v>
      </c>
      <c r="BC38" s="12">
        <v>4</v>
      </c>
      <c r="BD38" s="14">
        <f t="shared" si="26"/>
        <v>3.5098039215686274</v>
      </c>
      <c r="BE38">
        <f t="shared" si="27"/>
        <v>1</v>
      </c>
      <c r="BF38">
        <f t="shared" si="28"/>
        <v>5</v>
      </c>
      <c r="BG38">
        <f t="shared" si="29"/>
        <v>12</v>
      </c>
      <c r="BH38">
        <f t="shared" si="30"/>
        <v>33</v>
      </c>
      <c r="BI38">
        <f t="shared" si="31"/>
        <v>3</v>
      </c>
      <c r="BK38" s="20">
        <f t="shared" si="32"/>
        <v>0.1111111111111111</v>
      </c>
      <c r="BL38" s="20">
        <f t="shared" si="33"/>
        <v>0.83333333333333337</v>
      </c>
    </row>
    <row r="39" spans="1:64" ht="15" thickBot="1" x14ac:dyDescent="0.4">
      <c r="A39" s="1" t="s">
        <v>31</v>
      </c>
      <c r="B39" s="4">
        <v>4</v>
      </c>
      <c r="C39" s="4">
        <v>3</v>
      </c>
      <c r="D39" s="4">
        <v>4</v>
      </c>
      <c r="E39" s="4">
        <v>4</v>
      </c>
      <c r="F39" s="4">
        <v>4</v>
      </c>
      <c r="G39" s="4">
        <v>3</v>
      </c>
      <c r="H39" s="4">
        <v>4</v>
      </c>
      <c r="I39" s="4">
        <v>4</v>
      </c>
      <c r="J39" s="4">
        <v>4</v>
      </c>
      <c r="K39" s="4">
        <v>4</v>
      </c>
      <c r="L39" s="4"/>
      <c r="M39" s="4">
        <v>4</v>
      </c>
      <c r="N39" s="4">
        <v>3</v>
      </c>
      <c r="O39" s="4">
        <v>3</v>
      </c>
      <c r="P39" s="4">
        <v>4</v>
      </c>
      <c r="Q39" s="4">
        <v>4</v>
      </c>
      <c r="R39" s="4">
        <v>3</v>
      </c>
      <c r="S39" s="4">
        <v>1</v>
      </c>
      <c r="T39" s="12">
        <v>3</v>
      </c>
      <c r="U39" s="12">
        <v>4</v>
      </c>
      <c r="V39" s="12">
        <v>4</v>
      </c>
      <c r="W39" s="12" t="s">
        <v>232</v>
      </c>
      <c r="X39" s="12">
        <v>4</v>
      </c>
      <c r="Y39" s="12">
        <v>4</v>
      </c>
      <c r="Z39" s="12">
        <v>4</v>
      </c>
      <c r="AA39" s="12">
        <v>4</v>
      </c>
      <c r="AB39" s="12">
        <v>4</v>
      </c>
      <c r="AC39" s="12">
        <v>4</v>
      </c>
      <c r="AD39" s="12">
        <v>4</v>
      </c>
      <c r="AE39" s="12">
        <v>4</v>
      </c>
      <c r="AF39" s="12">
        <v>4</v>
      </c>
      <c r="AG39" s="12">
        <v>4</v>
      </c>
      <c r="AH39" s="12">
        <v>4</v>
      </c>
      <c r="AI39" s="12">
        <v>4</v>
      </c>
      <c r="AJ39" s="12">
        <v>4</v>
      </c>
      <c r="AK39" s="12">
        <v>2</v>
      </c>
      <c r="AL39" s="12">
        <v>4</v>
      </c>
      <c r="AM39" s="12">
        <v>4</v>
      </c>
      <c r="AN39" s="12">
        <v>4</v>
      </c>
      <c r="AO39" s="12">
        <v>4</v>
      </c>
      <c r="AP39" s="12" t="s">
        <v>232</v>
      </c>
      <c r="AQ39" s="12">
        <v>4</v>
      </c>
      <c r="AR39" s="12">
        <v>4</v>
      </c>
      <c r="AS39" s="12">
        <v>3</v>
      </c>
      <c r="AT39" s="12">
        <v>3</v>
      </c>
      <c r="AU39" s="12">
        <v>3</v>
      </c>
      <c r="AV39" s="12">
        <v>4</v>
      </c>
      <c r="AW39" s="12">
        <v>4</v>
      </c>
      <c r="AX39" s="12">
        <v>4</v>
      </c>
      <c r="AY39" s="12">
        <v>3</v>
      </c>
      <c r="AZ39" s="12">
        <v>4</v>
      </c>
      <c r="BA39" s="12">
        <v>4</v>
      </c>
      <c r="BB39" s="12">
        <v>4</v>
      </c>
      <c r="BC39" s="12">
        <v>4</v>
      </c>
      <c r="BD39" s="14">
        <f t="shared" si="26"/>
        <v>3.7058823529411766</v>
      </c>
      <c r="BE39">
        <f t="shared" si="27"/>
        <v>1</v>
      </c>
      <c r="BF39">
        <f t="shared" si="28"/>
        <v>1</v>
      </c>
      <c r="BG39">
        <f t="shared" si="29"/>
        <v>10</v>
      </c>
      <c r="BH39">
        <f t="shared" si="30"/>
        <v>39</v>
      </c>
      <c r="BI39">
        <f t="shared" si="31"/>
        <v>2</v>
      </c>
      <c r="BK39" s="20">
        <f t="shared" si="32"/>
        <v>3.7735849056603772E-2</v>
      </c>
      <c r="BL39" s="20">
        <f t="shared" si="33"/>
        <v>0.92452830188679247</v>
      </c>
    </row>
    <row r="40" spans="1:64" ht="29.5" thickBot="1" x14ac:dyDescent="0.4">
      <c r="A40" s="1" t="s">
        <v>32</v>
      </c>
      <c r="B40" s="4">
        <v>3</v>
      </c>
      <c r="C40" s="4" t="s">
        <v>232</v>
      </c>
      <c r="D40" s="4">
        <v>4</v>
      </c>
      <c r="E40" s="4" t="s">
        <v>232</v>
      </c>
      <c r="F40" s="4">
        <v>4</v>
      </c>
      <c r="G40" s="4">
        <v>4</v>
      </c>
      <c r="H40" s="4">
        <v>3</v>
      </c>
      <c r="I40" s="4">
        <v>4</v>
      </c>
      <c r="J40" s="4">
        <v>4</v>
      </c>
      <c r="K40" s="4">
        <v>4</v>
      </c>
      <c r="L40" s="4">
        <v>4</v>
      </c>
      <c r="M40" s="4">
        <v>1</v>
      </c>
      <c r="N40" s="4" t="s">
        <v>232</v>
      </c>
      <c r="O40" s="4">
        <v>4</v>
      </c>
      <c r="P40" s="4">
        <v>1</v>
      </c>
      <c r="Q40" s="4">
        <v>4</v>
      </c>
      <c r="R40" s="4" t="s">
        <v>232</v>
      </c>
      <c r="S40" s="4">
        <v>1</v>
      </c>
      <c r="T40" s="12">
        <v>4</v>
      </c>
      <c r="U40" s="12">
        <v>4</v>
      </c>
      <c r="V40" s="12">
        <v>4</v>
      </c>
      <c r="W40" s="12" t="s">
        <v>232</v>
      </c>
      <c r="X40" s="12">
        <v>4</v>
      </c>
      <c r="Y40" s="12">
        <v>1</v>
      </c>
      <c r="Z40" s="12">
        <v>4</v>
      </c>
      <c r="AA40" s="12">
        <v>3</v>
      </c>
      <c r="AB40" s="12">
        <v>1</v>
      </c>
      <c r="AC40" s="12">
        <v>3</v>
      </c>
      <c r="AD40" s="12">
        <v>4</v>
      </c>
      <c r="AE40" s="12">
        <v>3</v>
      </c>
      <c r="AF40" s="12">
        <v>4</v>
      </c>
      <c r="AG40" s="12" t="s">
        <v>232</v>
      </c>
      <c r="AH40" s="12">
        <v>4</v>
      </c>
      <c r="AI40" s="12">
        <v>4</v>
      </c>
      <c r="AJ40" s="12">
        <v>3</v>
      </c>
      <c r="AK40" s="12">
        <v>2</v>
      </c>
      <c r="AL40" s="12">
        <v>4</v>
      </c>
      <c r="AM40" s="12">
        <v>2</v>
      </c>
      <c r="AN40" s="12">
        <v>4</v>
      </c>
      <c r="AO40" s="12">
        <v>4</v>
      </c>
      <c r="AP40" s="12" t="s">
        <v>232</v>
      </c>
      <c r="AQ40" s="12">
        <v>4</v>
      </c>
      <c r="AR40" s="12">
        <v>4</v>
      </c>
      <c r="AS40" s="12">
        <v>4</v>
      </c>
      <c r="AT40" s="12">
        <v>4</v>
      </c>
      <c r="AU40" s="12">
        <v>3</v>
      </c>
      <c r="AV40" s="12">
        <v>4</v>
      </c>
      <c r="AW40" s="12">
        <v>4</v>
      </c>
      <c r="AX40" s="12">
        <v>4</v>
      </c>
      <c r="AY40" s="12">
        <v>4</v>
      </c>
      <c r="AZ40" s="12">
        <v>4</v>
      </c>
      <c r="BA40" s="12" t="s">
        <v>232</v>
      </c>
      <c r="BB40" s="12">
        <v>4</v>
      </c>
      <c r="BC40" s="12">
        <v>4</v>
      </c>
      <c r="BD40" s="14">
        <f t="shared" si="26"/>
        <v>3.4347826086956523</v>
      </c>
      <c r="BE40">
        <f t="shared" si="27"/>
        <v>5</v>
      </c>
      <c r="BF40">
        <f t="shared" si="28"/>
        <v>2</v>
      </c>
      <c r="BG40">
        <f t="shared" si="29"/>
        <v>7</v>
      </c>
      <c r="BH40">
        <f t="shared" si="30"/>
        <v>32</v>
      </c>
      <c r="BI40">
        <f t="shared" si="31"/>
        <v>8</v>
      </c>
    </row>
    <row r="41" spans="1:64" ht="19" thickBot="1" x14ac:dyDescent="0.4">
      <c r="A41" s="2" t="s">
        <v>72</v>
      </c>
      <c r="Q41" s="17"/>
      <c r="R41" t="s">
        <v>187</v>
      </c>
      <c r="AH41" s="10"/>
      <c r="AT41" s="10"/>
    </row>
    <row r="42" spans="1:64" ht="15" thickBot="1" x14ac:dyDescent="0.4">
      <c r="A42" s="5" t="s">
        <v>33</v>
      </c>
      <c r="B42" s="4">
        <v>2</v>
      </c>
      <c r="C42" s="4">
        <v>1</v>
      </c>
      <c r="D42" s="4">
        <v>2</v>
      </c>
      <c r="E42" s="4">
        <v>1</v>
      </c>
      <c r="F42" s="4">
        <v>1</v>
      </c>
      <c r="G42" s="4">
        <v>1</v>
      </c>
      <c r="H42" s="4">
        <v>2</v>
      </c>
      <c r="I42" s="4" t="s">
        <v>232</v>
      </c>
      <c r="J42" s="4">
        <v>3</v>
      </c>
      <c r="K42" s="4">
        <v>3</v>
      </c>
      <c r="L42" s="4">
        <v>1</v>
      </c>
      <c r="M42" s="4">
        <v>1</v>
      </c>
      <c r="N42" s="4">
        <v>2</v>
      </c>
      <c r="O42" s="4">
        <v>3</v>
      </c>
      <c r="P42" s="4">
        <v>1</v>
      </c>
      <c r="Q42" s="4">
        <v>1</v>
      </c>
      <c r="R42" s="4">
        <v>1</v>
      </c>
      <c r="S42" s="4">
        <v>1</v>
      </c>
      <c r="T42" s="12">
        <v>3</v>
      </c>
      <c r="U42" s="12">
        <v>2</v>
      </c>
      <c r="V42" s="12">
        <v>2</v>
      </c>
      <c r="W42" s="12">
        <v>2</v>
      </c>
      <c r="X42" s="12">
        <v>2</v>
      </c>
      <c r="Y42" s="12">
        <v>3</v>
      </c>
      <c r="Z42" s="12">
        <v>3</v>
      </c>
      <c r="AA42" s="12">
        <v>2</v>
      </c>
      <c r="AB42" s="12">
        <v>2</v>
      </c>
      <c r="AC42" s="12">
        <v>2</v>
      </c>
      <c r="AD42" s="12">
        <v>2</v>
      </c>
      <c r="AE42" s="12">
        <v>2</v>
      </c>
      <c r="AF42" s="12">
        <v>2</v>
      </c>
      <c r="AG42" s="12">
        <v>2</v>
      </c>
      <c r="AH42" s="12">
        <v>1</v>
      </c>
      <c r="AI42" s="12">
        <v>2</v>
      </c>
      <c r="AJ42" s="12">
        <v>2</v>
      </c>
      <c r="AK42" s="12">
        <v>2</v>
      </c>
      <c r="AL42" s="12" t="s">
        <v>232</v>
      </c>
      <c r="AM42" s="12">
        <v>3</v>
      </c>
      <c r="AN42" s="12">
        <v>4</v>
      </c>
      <c r="AO42" s="12">
        <v>3</v>
      </c>
      <c r="AP42" s="12" t="s">
        <v>232</v>
      </c>
      <c r="AQ42" s="12">
        <v>3</v>
      </c>
      <c r="AR42" s="12">
        <v>2</v>
      </c>
      <c r="AS42" s="12">
        <v>1</v>
      </c>
      <c r="AT42" s="12">
        <v>3</v>
      </c>
      <c r="AU42" s="12">
        <v>2</v>
      </c>
      <c r="AV42" s="12">
        <v>2</v>
      </c>
      <c r="AW42" s="12">
        <v>3</v>
      </c>
      <c r="AX42" s="12">
        <v>2</v>
      </c>
      <c r="AY42" s="12">
        <v>2</v>
      </c>
      <c r="AZ42" s="12">
        <v>2</v>
      </c>
      <c r="BA42" s="12">
        <v>4</v>
      </c>
      <c r="BB42" s="12" t="s">
        <v>232</v>
      </c>
      <c r="BC42" s="12">
        <v>3</v>
      </c>
      <c r="BD42" s="14">
        <f t="shared" ref="BD42:BD47" si="34">AVERAGE(B42:BC42)</f>
        <v>2.08</v>
      </c>
      <c r="BE42">
        <f t="shared" ref="BE42:BE47" si="35">COUNTIF(B42:BC42, 1)</f>
        <v>12</v>
      </c>
      <c r="BF42">
        <f t="shared" ref="BF42:BF47" si="36">COUNTIF(B42:BC42, 2)</f>
        <v>24</v>
      </c>
      <c r="BG42">
        <f t="shared" ref="BG42:BG47" si="37">COUNTIF(B42:BC42,3)</f>
        <v>12</v>
      </c>
      <c r="BH42">
        <f t="shared" ref="BH42:BH47" si="38">COUNTIF(B42:BC42, 4)</f>
        <v>2</v>
      </c>
      <c r="BI42">
        <f t="shared" ref="BI42:BI47" si="39">COUNTIF(B42:BC42, "N")</f>
        <v>4</v>
      </c>
      <c r="BK42" s="20">
        <f t="shared" ref="BK42:BK47" si="40">(BE42+BF42)/SUM(BE42:BI42)</f>
        <v>0.66666666666666663</v>
      </c>
      <c r="BL42" s="20">
        <f t="shared" ref="BL42:BL47" si="41">(BG42+BH42)/SUM(BE42:BI42)</f>
        <v>0.25925925925925924</v>
      </c>
    </row>
    <row r="43" spans="1:64" ht="15" thickBot="1" x14ac:dyDescent="0.4">
      <c r="A43" s="1" t="s">
        <v>34</v>
      </c>
      <c r="B43" s="4">
        <v>2</v>
      </c>
      <c r="C43" s="4">
        <v>1</v>
      </c>
      <c r="D43" s="4">
        <v>1</v>
      </c>
      <c r="E43" s="4">
        <v>1</v>
      </c>
      <c r="F43" s="4">
        <v>1</v>
      </c>
      <c r="G43" s="4">
        <v>1</v>
      </c>
      <c r="H43" s="4">
        <v>2</v>
      </c>
      <c r="I43" s="4" t="s">
        <v>232</v>
      </c>
      <c r="J43" s="4">
        <v>3</v>
      </c>
      <c r="K43" s="4">
        <v>2</v>
      </c>
      <c r="L43" s="4">
        <v>1</v>
      </c>
      <c r="M43" s="4">
        <v>1</v>
      </c>
      <c r="N43" s="4">
        <v>2</v>
      </c>
      <c r="O43" s="4">
        <v>2</v>
      </c>
      <c r="P43" s="4">
        <v>1</v>
      </c>
      <c r="Q43" s="4">
        <v>1</v>
      </c>
      <c r="R43" s="4">
        <v>1</v>
      </c>
      <c r="S43" s="4">
        <v>1</v>
      </c>
      <c r="T43" s="12">
        <v>2</v>
      </c>
      <c r="U43" s="12">
        <v>2</v>
      </c>
      <c r="V43" s="12">
        <v>1</v>
      </c>
      <c r="W43" s="12">
        <v>2</v>
      </c>
      <c r="X43" s="12">
        <v>2</v>
      </c>
      <c r="Y43" s="12">
        <v>2</v>
      </c>
      <c r="Z43" s="12">
        <v>4</v>
      </c>
      <c r="AA43" s="12">
        <v>2</v>
      </c>
      <c r="AB43" s="12">
        <v>2</v>
      </c>
      <c r="AC43" s="12">
        <v>2</v>
      </c>
      <c r="AD43" s="12">
        <v>2</v>
      </c>
      <c r="AE43" s="12">
        <v>2</v>
      </c>
      <c r="AF43" s="12">
        <v>2</v>
      </c>
      <c r="AG43" s="12">
        <v>3</v>
      </c>
      <c r="AH43" s="12">
        <v>1</v>
      </c>
      <c r="AI43" s="12">
        <v>2</v>
      </c>
      <c r="AJ43" s="12">
        <v>2</v>
      </c>
      <c r="AK43" s="12">
        <v>2</v>
      </c>
      <c r="AL43" s="12">
        <v>2</v>
      </c>
      <c r="AM43" s="12">
        <v>3</v>
      </c>
      <c r="AN43" s="12">
        <v>3</v>
      </c>
      <c r="AO43" s="12">
        <v>2</v>
      </c>
      <c r="AP43" s="12">
        <v>2</v>
      </c>
      <c r="AQ43" s="12">
        <v>3</v>
      </c>
      <c r="AR43" s="12">
        <v>2</v>
      </c>
      <c r="AS43" s="12">
        <v>1</v>
      </c>
      <c r="AT43" s="12">
        <v>3</v>
      </c>
      <c r="AU43" s="12">
        <v>2</v>
      </c>
      <c r="AV43" s="12">
        <v>2</v>
      </c>
      <c r="AW43" s="12">
        <v>3</v>
      </c>
      <c r="AX43" s="12">
        <v>2</v>
      </c>
      <c r="AY43" s="12">
        <v>1</v>
      </c>
      <c r="AZ43" s="12">
        <v>2</v>
      </c>
      <c r="BA43" s="12">
        <v>4</v>
      </c>
      <c r="BB43" s="12" t="s">
        <v>232</v>
      </c>
      <c r="BC43" s="12">
        <v>2</v>
      </c>
      <c r="BD43" s="14">
        <f t="shared" si="34"/>
        <v>1.9230769230769231</v>
      </c>
      <c r="BE43">
        <f t="shared" si="35"/>
        <v>15</v>
      </c>
      <c r="BF43">
        <f t="shared" si="36"/>
        <v>28</v>
      </c>
      <c r="BG43">
        <f t="shared" si="37"/>
        <v>7</v>
      </c>
      <c r="BH43">
        <f t="shared" si="38"/>
        <v>2</v>
      </c>
      <c r="BI43">
        <f t="shared" si="39"/>
        <v>2</v>
      </c>
      <c r="BK43" s="20">
        <f t="shared" si="40"/>
        <v>0.79629629629629628</v>
      </c>
      <c r="BL43" s="20">
        <f t="shared" si="41"/>
        <v>0.16666666666666666</v>
      </c>
    </row>
    <row r="44" spans="1:64" ht="15" thickBot="1" x14ac:dyDescent="0.4">
      <c r="A44" s="1" t="s">
        <v>35</v>
      </c>
      <c r="B44" s="4">
        <v>2</v>
      </c>
      <c r="C44" s="4">
        <v>1</v>
      </c>
      <c r="D44" s="4">
        <v>2</v>
      </c>
      <c r="E44" s="4">
        <v>1</v>
      </c>
      <c r="F44" s="4">
        <v>1</v>
      </c>
      <c r="G44" s="4">
        <v>1</v>
      </c>
      <c r="H44" s="4">
        <v>2</v>
      </c>
      <c r="I44" s="4" t="s">
        <v>232</v>
      </c>
      <c r="J44" s="4">
        <v>3</v>
      </c>
      <c r="K44" s="4">
        <v>2</v>
      </c>
      <c r="L44" s="4">
        <v>1</v>
      </c>
      <c r="M44" s="4">
        <v>1</v>
      </c>
      <c r="N44" s="4">
        <v>2</v>
      </c>
      <c r="O44" s="4">
        <v>3</v>
      </c>
      <c r="P44" s="4">
        <v>1</v>
      </c>
      <c r="Q44" s="4">
        <v>1</v>
      </c>
      <c r="R44" s="4">
        <v>1</v>
      </c>
      <c r="S44" s="4">
        <v>1</v>
      </c>
      <c r="T44" s="12">
        <v>4</v>
      </c>
      <c r="U44" s="12" t="s">
        <v>232</v>
      </c>
      <c r="V44" s="12">
        <v>1</v>
      </c>
      <c r="W44" s="12">
        <v>2</v>
      </c>
      <c r="X44" s="12">
        <v>2</v>
      </c>
      <c r="Y44" s="12">
        <v>3</v>
      </c>
      <c r="Z44" s="12">
        <v>3</v>
      </c>
      <c r="AA44" s="12">
        <v>2</v>
      </c>
      <c r="AB44" s="12">
        <v>2</v>
      </c>
      <c r="AC44" s="12">
        <v>1</v>
      </c>
      <c r="AD44" s="12">
        <v>1</v>
      </c>
      <c r="AE44" s="12">
        <v>2</v>
      </c>
      <c r="AF44" s="12">
        <v>2</v>
      </c>
      <c r="AG44" s="12">
        <v>2</v>
      </c>
      <c r="AH44" s="12">
        <v>1</v>
      </c>
      <c r="AI44" s="12">
        <v>3</v>
      </c>
      <c r="AJ44" s="12">
        <v>2</v>
      </c>
      <c r="AK44" s="12">
        <v>2</v>
      </c>
      <c r="AL44" s="12">
        <v>2</v>
      </c>
      <c r="AM44" s="12">
        <v>3</v>
      </c>
      <c r="AN44" s="12">
        <v>4</v>
      </c>
      <c r="AO44" s="12">
        <v>2</v>
      </c>
      <c r="AP44" s="12">
        <v>2</v>
      </c>
      <c r="AQ44" s="12">
        <v>3</v>
      </c>
      <c r="AR44" s="12">
        <v>2</v>
      </c>
      <c r="AS44" s="12">
        <v>1</v>
      </c>
      <c r="AT44" s="12">
        <v>3</v>
      </c>
      <c r="AU44" s="12">
        <v>2</v>
      </c>
      <c r="AV44" s="12">
        <v>2</v>
      </c>
      <c r="AW44" s="12">
        <v>3</v>
      </c>
      <c r="AX44" s="12">
        <v>2</v>
      </c>
      <c r="AY44" s="12">
        <v>2</v>
      </c>
      <c r="AZ44" s="12">
        <v>2</v>
      </c>
      <c r="BA44" s="12">
        <v>3</v>
      </c>
      <c r="BB44" s="12" t="s">
        <v>232</v>
      </c>
      <c r="BC44" s="12">
        <v>4</v>
      </c>
      <c r="BD44" s="14">
        <f t="shared" si="34"/>
        <v>2.0196078431372548</v>
      </c>
      <c r="BE44">
        <f t="shared" si="35"/>
        <v>15</v>
      </c>
      <c r="BF44">
        <f t="shared" si="36"/>
        <v>23</v>
      </c>
      <c r="BG44">
        <f t="shared" si="37"/>
        <v>10</v>
      </c>
      <c r="BH44">
        <f t="shared" si="38"/>
        <v>3</v>
      </c>
      <c r="BI44">
        <f t="shared" si="39"/>
        <v>3</v>
      </c>
      <c r="BK44" s="20">
        <f t="shared" si="40"/>
        <v>0.70370370370370372</v>
      </c>
      <c r="BL44" s="20">
        <f t="shared" si="41"/>
        <v>0.24074074074074073</v>
      </c>
    </row>
    <row r="45" spans="1:64" ht="15" thickBot="1" x14ac:dyDescent="0.4">
      <c r="A45" s="1" t="s">
        <v>36</v>
      </c>
      <c r="B45" s="4">
        <v>3</v>
      </c>
      <c r="C45" s="4">
        <v>1</v>
      </c>
      <c r="D45" s="4">
        <v>2</v>
      </c>
      <c r="E45" s="4">
        <v>1</v>
      </c>
      <c r="F45" s="4">
        <v>1</v>
      </c>
      <c r="G45" s="4">
        <v>1</v>
      </c>
      <c r="H45" s="4">
        <v>2</v>
      </c>
      <c r="I45" s="4" t="s">
        <v>232</v>
      </c>
      <c r="J45" s="4">
        <v>2</v>
      </c>
      <c r="K45" s="4">
        <v>2</v>
      </c>
      <c r="L45" s="4">
        <v>2</v>
      </c>
      <c r="M45" s="4">
        <v>1</v>
      </c>
      <c r="N45" s="4">
        <v>2</v>
      </c>
      <c r="O45" s="4">
        <v>3</v>
      </c>
      <c r="P45" s="4">
        <v>1</v>
      </c>
      <c r="Q45" s="4">
        <v>1</v>
      </c>
      <c r="R45" s="4">
        <v>1</v>
      </c>
      <c r="S45" s="4">
        <v>1</v>
      </c>
      <c r="T45" s="12">
        <v>3</v>
      </c>
      <c r="U45" s="12" t="s">
        <v>232</v>
      </c>
      <c r="V45" s="12">
        <v>1</v>
      </c>
      <c r="W45" s="12">
        <v>2</v>
      </c>
      <c r="X45" s="12">
        <v>2</v>
      </c>
      <c r="Y45" s="12" t="s">
        <v>232</v>
      </c>
      <c r="Z45" s="12">
        <v>4</v>
      </c>
      <c r="AA45" s="12">
        <v>2</v>
      </c>
      <c r="AB45" s="12">
        <v>3</v>
      </c>
      <c r="AC45" s="12">
        <v>1</v>
      </c>
      <c r="AD45" s="12">
        <v>2</v>
      </c>
      <c r="AE45" s="12">
        <v>3</v>
      </c>
      <c r="AF45" s="12">
        <v>1</v>
      </c>
      <c r="AG45" s="12">
        <v>2</v>
      </c>
      <c r="AH45" s="12">
        <v>2</v>
      </c>
      <c r="AI45" s="12">
        <v>3</v>
      </c>
      <c r="AJ45" s="12">
        <v>2</v>
      </c>
      <c r="AK45" s="12">
        <v>2</v>
      </c>
      <c r="AL45" s="12">
        <v>2</v>
      </c>
      <c r="AM45" s="12">
        <v>3</v>
      </c>
      <c r="AN45" s="12">
        <v>3</v>
      </c>
      <c r="AO45" s="12">
        <v>2</v>
      </c>
      <c r="AP45" s="12">
        <v>2</v>
      </c>
      <c r="AQ45" s="12">
        <v>3</v>
      </c>
      <c r="AR45" s="12">
        <v>2</v>
      </c>
      <c r="AS45" s="12">
        <v>2</v>
      </c>
      <c r="AT45" s="12">
        <v>3</v>
      </c>
      <c r="AU45" s="12">
        <v>2</v>
      </c>
      <c r="AV45" s="12">
        <v>2</v>
      </c>
      <c r="AW45" s="12">
        <v>4</v>
      </c>
      <c r="AX45" s="12">
        <v>2</v>
      </c>
      <c r="AY45" s="12">
        <v>2</v>
      </c>
      <c r="AZ45" s="12">
        <v>2</v>
      </c>
      <c r="BA45" s="12">
        <v>4</v>
      </c>
      <c r="BB45" s="12" t="s">
        <v>232</v>
      </c>
      <c r="BC45" s="12">
        <v>3</v>
      </c>
      <c r="BD45" s="14">
        <f t="shared" si="34"/>
        <v>2.1</v>
      </c>
      <c r="BE45">
        <f t="shared" si="35"/>
        <v>12</v>
      </c>
      <c r="BF45">
        <f t="shared" si="36"/>
        <v>24</v>
      </c>
      <c r="BG45">
        <f t="shared" si="37"/>
        <v>11</v>
      </c>
      <c r="BH45">
        <f t="shared" si="38"/>
        <v>3</v>
      </c>
      <c r="BI45">
        <f t="shared" si="39"/>
        <v>4</v>
      </c>
      <c r="BK45" s="20">
        <f t="shared" si="40"/>
        <v>0.66666666666666663</v>
      </c>
      <c r="BL45" s="20">
        <f t="shared" si="41"/>
        <v>0.25925925925925924</v>
      </c>
    </row>
    <row r="46" spans="1:64" ht="15" thickBot="1" x14ac:dyDescent="0.4">
      <c r="A46" s="1" t="s">
        <v>37</v>
      </c>
      <c r="B46" s="4">
        <v>3</v>
      </c>
      <c r="C46" s="4">
        <v>1</v>
      </c>
      <c r="D46" s="4">
        <v>2</v>
      </c>
      <c r="E46" s="4">
        <v>1</v>
      </c>
      <c r="F46" s="4">
        <v>1</v>
      </c>
      <c r="G46" s="4">
        <v>2</v>
      </c>
      <c r="H46" s="4">
        <v>1</v>
      </c>
      <c r="I46" s="4" t="s">
        <v>232</v>
      </c>
      <c r="J46" s="4">
        <v>2</v>
      </c>
      <c r="K46" s="4">
        <v>2</v>
      </c>
      <c r="L46" s="4">
        <v>2</v>
      </c>
      <c r="M46" s="4">
        <v>1</v>
      </c>
      <c r="N46" s="4">
        <v>2</v>
      </c>
      <c r="O46" s="4">
        <v>3</v>
      </c>
      <c r="P46" s="4">
        <v>1</v>
      </c>
      <c r="Q46" s="4">
        <v>1</v>
      </c>
      <c r="R46" s="4">
        <v>1</v>
      </c>
      <c r="S46" s="4">
        <v>1</v>
      </c>
      <c r="T46" s="12">
        <v>4</v>
      </c>
      <c r="U46" s="12">
        <v>2</v>
      </c>
      <c r="V46" s="12">
        <v>1</v>
      </c>
      <c r="W46" s="12">
        <v>1</v>
      </c>
      <c r="X46" s="12">
        <v>2</v>
      </c>
      <c r="Y46" s="12">
        <v>1</v>
      </c>
      <c r="Z46" s="12">
        <v>3</v>
      </c>
      <c r="AA46" s="12">
        <v>2</v>
      </c>
      <c r="AB46" s="12">
        <v>2</v>
      </c>
      <c r="AC46" s="12">
        <v>1</v>
      </c>
      <c r="AD46" s="12">
        <v>2</v>
      </c>
      <c r="AE46" s="12">
        <v>3</v>
      </c>
      <c r="AF46" s="12">
        <v>1</v>
      </c>
      <c r="AG46" s="12">
        <v>2</v>
      </c>
      <c r="AH46" s="12">
        <v>2</v>
      </c>
      <c r="AI46" s="12">
        <v>2</v>
      </c>
      <c r="AJ46" s="12">
        <v>2</v>
      </c>
      <c r="AK46" s="12">
        <v>2</v>
      </c>
      <c r="AL46" s="12">
        <v>2</v>
      </c>
      <c r="AM46" s="12">
        <v>2</v>
      </c>
      <c r="AN46" s="12">
        <v>2</v>
      </c>
      <c r="AO46" s="12">
        <v>3</v>
      </c>
      <c r="AP46" s="12">
        <v>2</v>
      </c>
      <c r="AQ46" s="12">
        <v>3</v>
      </c>
      <c r="AR46" s="12">
        <v>2</v>
      </c>
      <c r="AS46" s="12">
        <v>2</v>
      </c>
      <c r="AT46" s="12">
        <v>2</v>
      </c>
      <c r="AU46" s="12">
        <v>2</v>
      </c>
      <c r="AV46" s="12">
        <v>2</v>
      </c>
      <c r="AW46" s="12">
        <v>3</v>
      </c>
      <c r="AX46" s="12">
        <v>2</v>
      </c>
      <c r="AY46" s="12">
        <v>2</v>
      </c>
      <c r="AZ46" s="12">
        <v>2</v>
      </c>
      <c r="BA46" s="12">
        <v>3</v>
      </c>
      <c r="BB46" s="12" t="s">
        <v>232</v>
      </c>
      <c r="BC46" s="12">
        <v>3</v>
      </c>
      <c r="BD46" s="14">
        <f t="shared" si="34"/>
        <v>1.9423076923076923</v>
      </c>
      <c r="BE46">
        <f t="shared" si="35"/>
        <v>14</v>
      </c>
      <c r="BF46">
        <f t="shared" si="36"/>
        <v>28</v>
      </c>
      <c r="BG46">
        <f t="shared" si="37"/>
        <v>9</v>
      </c>
      <c r="BH46">
        <f t="shared" si="38"/>
        <v>1</v>
      </c>
      <c r="BI46">
        <f t="shared" si="39"/>
        <v>2</v>
      </c>
      <c r="BK46" s="20">
        <f t="shared" si="40"/>
        <v>0.77777777777777779</v>
      </c>
      <c r="BL46" s="20">
        <f t="shared" si="41"/>
        <v>0.18518518518518517</v>
      </c>
    </row>
    <row r="47" spans="1:64" ht="15" thickBot="1" x14ac:dyDescent="0.4">
      <c r="A47" s="1" t="s">
        <v>38</v>
      </c>
      <c r="B47" s="4">
        <v>2</v>
      </c>
      <c r="C47" s="4">
        <v>1</v>
      </c>
      <c r="D47" s="4">
        <v>1</v>
      </c>
      <c r="E47" s="4">
        <v>1</v>
      </c>
      <c r="F47" s="4">
        <v>1</v>
      </c>
      <c r="G47" s="4">
        <v>1</v>
      </c>
      <c r="H47" s="4">
        <v>2</v>
      </c>
      <c r="I47" s="4" t="s">
        <v>232</v>
      </c>
      <c r="J47" s="4">
        <v>2</v>
      </c>
      <c r="K47" s="4">
        <v>2</v>
      </c>
      <c r="L47" s="4">
        <v>2</v>
      </c>
      <c r="M47" s="4">
        <v>1</v>
      </c>
      <c r="N47" s="4">
        <v>2</v>
      </c>
      <c r="O47" s="4">
        <v>2</v>
      </c>
      <c r="P47" s="4">
        <v>1</v>
      </c>
      <c r="Q47" s="4">
        <v>1</v>
      </c>
      <c r="R47" s="4">
        <v>1</v>
      </c>
      <c r="S47" s="4">
        <v>1</v>
      </c>
      <c r="T47" s="12">
        <v>2</v>
      </c>
      <c r="U47" s="12">
        <v>1</v>
      </c>
      <c r="V47" s="12">
        <v>1</v>
      </c>
      <c r="W47" s="12">
        <v>1</v>
      </c>
      <c r="X47" s="12">
        <v>2</v>
      </c>
      <c r="Y47" s="12" t="s">
        <v>232</v>
      </c>
      <c r="Z47" s="12">
        <v>3</v>
      </c>
      <c r="AA47" s="12">
        <v>2</v>
      </c>
      <c r="AB47" s="12">
        <v>2</v>
      </c>
      <c r="AC47" s="12">
        <v>1</v>
      </c>
      <c r="AD47" s="12">
        <v>1</v>
      </c>
      <c r="AE47" s="12">
        <v>2</v>
      </c>
      <c r="AF47" s="12">
        <v>1</v>
      </c>
      <c r="AG47" s="12">
        <v>2</v>
      </c>
      <c r="AH47" s="12">
        <v>2</v>
      </c>
      <c r="AI47" s="12">
        <v>2</v>
      </c>
      <c r="AJ47" s="12">
        <v>1</v>
      </c>
      <c r="AK47" s="12">
        <v>2</v>
      </c>
      <c r="AL47" s="12">
        <v>3</v>
      </c>
      <c r="AM47" s="12">
        <v>3</v>
      </c>
      <c r="AN47" s="12">
        <v>2</v>
      </c>
      <c r="AO47" s="12">
        <v>3</v>
      </c>
      <c r="AP47" s="12">
        <v>2</v>
      </c>
      <c r="AQ47" s="12">
        <v>3</v>
      </c>
      <c r="AR47" s="12">
        <v>1</v>
      </c>
      <c r="AS47" s="12">
        <v>2</v>
      </c>
      <c r="AT47" s="12">
        <v>3</v>
      </c>
      <c r="AU47" s="12">
        <v>2</v>
      </c>
      <c r="AV47" s="12">
        <v>2</v>
      </c>
      <c r="AW47" s="12">
        <v>4</v>
      </c>
      <c r="AX47" s="12">
        <v>2</v>
      </c>
      <c r="AY47" s="12">
        <v>2</v>
      </c>
      <c r="AZ47" s="12">
        <v>2</v>
      </c>
      <c r="BA47" s="12" t="s">
        <v>232</v>
      </c>
      <c r="BB47" s="12" t="s">
        <v>232</v>
      </c>
      <c r="BC47" s="12">
        <v>3</v>
      </c>
      <c r="BD47" s="14">
        <f t="shared" si="34"/>
        <v>1.82</v>
      </c>
      <c r="BE47">
        <f t="shared" si="35"/>
        <v>18</v>
      </c>
      <c r="BF47">
        <f t="shared" si="36"/>
        <v>24</v>
      </c>
      <c r="BG47">
        <f t="shared" si="37"/>
        <v>7</v>
      </c>
      <c r="BH47">
        <f t="shared" si="38"/>
        <v>1</v>
      </c>
      <c r="BI47">
        <f t="shared" si="39"/>
        <v>4</v>
      </c>
      <c r="BK47" s="20">
        <f t="shared" si="40"/>
        <v>0.77777777777777779</v>
      </c>
      <c r="BL47" s="20">
        <f t="shared" si="41"/>
        <v>0.14814814814814814</v>
      </c>
    </row>
    <row r="48" spans="1:64" ht="16" thickBot="1" x14ac:dyDescent="0.4">
      <c r="A48" s="6" t="s">
        <v>39</v>
      </c>
      <c r="B48" s="4"/>
      <c r="C48" s="4"/>
      <c r="D48" s="4"/>
      <c r="E48" s="4"/>
      <c r="F48" s="4"/>
      <c r="G48" s="4"/>
      <c r="H48" s="4"/>
      <c r="I48" s="4"/>
      <c r="J48" s="4"/>
      <c r="K48" s="4"/>
      <c r="L48" s="4"/>
      <c r="M48" s="4"/>
      <c r="N48" s="4"/>
      <c r="O48" s="4" t="s">
        <v>211</v>
      </c>
      <c r="P48" s="4"/>
      <c r="Q48" s="4"/>
      <c r="R48" s="4"/>
      <c r="S48" s="4"/>
      <c r="T48" s="12"/>
      <c r="U48" s="12"/>
      <c r="V48" s="12"/>
      <c r="W48" s="12"/>
      <c r="X48" s="12"/>
      <c r="Y48" s="12"/>
      <c r="Z48" s="12"/>
      <c r="AA48" s="12"/>
      <c r="AB48" s="12"/>
      <c r="AC48" s="12"/>
      <c r="AD48" s="12"/>
      <c r="AE48" s="12"/>
      <c r="AF48" s="12"/>
      <c r="AG48" s="12"/>
      <c r="AH48" s="12"/>
      <c r="AI48" s="12" t="s">
        <v>121</v>
      </c>
      <c r="AJ48" s="12"/>
      <c r="AK48" s="12"/>
      <c r="AL48" s="12" t="s">
        <v>132</v>
      </c>
      <c r="AM48" s="12"/>
      <c r="AN48" s="12"/>
      <c r="AO48" s="12"/>
      <c r="AP48" s="12"/>
      <c r="AQ48" s="12"/>
      <c r="AR48" s="12"/>
      <c r="AS48" s="12"/>
      <c r="AT48" s="12"/>
      <c r="AU48" s="12"/>
      <c r="AV48" s="12"/>
      <c r="AW48" s="12" t="s">
        <v>258</v>
      </c>
      <c r="AX48" s="12"/>
      <c r="AY48" s="12"/>
      <c r="AZ48" s="12"/>
      <c r="BA48" s="12" t="s">
        <v>262</v>
      </c>
      <c r="BB48" s="12"/>
      <c r="BC48" s="12"/>
    </row>
    <row r="49" spans="1:64" ht="19" thickBot="1" x14ac:dyDescent="0.4">
      <c r="A49" s="2" t="s">
        <v>73</v>
      </c>
    </row>
    <row r="50" spans="1:64" ht="15" thickBot="1" x14ac:dyDescent="0.4">
      <c r="A50" s="5" t="s">
        <v>40</v>
      </c>
      <c r="B50" s="4">
        <v>2</v>
      </c>
      <c r="C50" s="4">
        <v>1</v>
      </c>
      <c r="D50" s="4">
        <v>3</v>
      </c>
      <c r="E50" s="4">
        <v>1</v>
      </c>
      <c r="F50" s="4">
        <v>1</v>
      </c>
      <c r="G50" s="4">
        <v>1</v>
      </c>
      <c r="H50" s="4">
        <v>1</v>
      </c>
      <c r="I50" s="4">
        <v>2</v>
      </c>
      <c r="J50" s="4">
        <v>2</v>
      </c>
      <c r="K50" s="4">
        <v>2</v>
      </c>
      <c r="L50" s="4">
        <v>2</v>
      </c>
      <c r="M50" s="4">
        <v>2</v>
      </c>
      <c r="N50" s="4">
        <v>2</v>
      </c>
      <c r="O50" s="4">
        <v>2</v>
      </c>
      <c r="P50" s="4">
        <v>1</v>
      </c>
      <c r="Q50" s="4" t="s">
        <v>232</v>
      </c>
      <c r="R50" s="4">
        <v>1</v>
      </c>
      <c r="S50" s="4">
        <v>1</v>
      </c>
      <c r="T50" s="12">
        <v>3</v>
      </c>
      <c r="U50" s="12">
        <v>1</v>
      </c>
      <c r="V50" s="12">
        <v>1</v>
      </c>
      <c r="W50" s="12">
        <v>1</v>
      </c>
      <c r="X50" s="12">
        <v>1</v>
      </c>
      <c r="Y50" s="12">
        <v>2</v>
      </c>
      <c r="Z50" s="12">
        <v>2</v>
      </c>
      <c r="AA50" s="12">
        <v>1</v>
      </c>
      <c r="AB50" s="12">
        <v>3</v>
      </c>
      <c r="AC50" s="12">
        <v>3</v>
      </c>
      <c r="AD50" s="12">
        <v>1</v>
      </c>
      <c r="AE50" s="12">
        <v>2</v>
      </c>
      <c r="AF50" s="12">
        <v>2</v>
      </c>
      <c r="AG50" s="12">
        <v>2</v>
      </c>
      <c r="AH50" s="12">
        <v>1</v>
      </c>
      <c r="AI50" s="12">
        <v>2</v>
      </c>
      <c r="AJ50" s="12">
        <v>1</v>
      </c>
      <c r="AK50" s="12">
        <v>2</v>
      </c>
      <c r="AL50" s="12">
        <v>2</v>
      </c>
      <c r="AM50" s="12">
        <v>2</v>
      </c>
      <c r="AN50" s="12">
        <v>4</v>
      </c>
      <c r="AO50" s="12">
        <v>2</v>
      </c>
      <c r="AP50" s="12">
        <v>3</v>
      </c>
      <c r="AQ50" s="12">
        <v>4</v>
      </c>
      <c r="AR50" s="12">
        <v>3</v>
      </c>
      <c r="AS50" s="12">
        <v>2</v>
      </c>
      <c r="AT50" s="12">
        <v>3</v>
      </c>
      <c r="AU50" s="12">
        <v>1</v>
      </c>
      <c r="AV50" s="12">
        <v>2</v>
      </c>
      <c r="AW50" s="12">
        <v>2</v>
      </c>
      <c r="AX50" s="12">
        <v>3</v>
      </c>
      <c r="AY50" s="12">
        <v>1</v>
      </c>
      <c r="AZ50" s="12">
        <v>2</v>
      </c>
      <c r="BA50" s="12">
        <v>3</v>
      </c>
      <c r="BB50" s="12">
        <v>1</v>
      </c>
      <c r="BC50" s="12">
        <v>3</v>
      </c>
      <c r="BD50" s="14">
        <f>AVERAGE(B50:BC50)</f>
        <v>1.9056603773584906</v>
      </c>
      <c r="BE50">
        <f>COUNTIF(B50:BC50, 1)</f>
        <v>19</v>
      </c>
      <c r="BF50">
        <f>COUNTIF(B50:BC50, 2)</f>
        <v>22</v>
      </c>
      <c r="BG50">
        <f>COUNTIF(B50:BC50,3)</f>
        <v>10</v>
      </c>
      <c r="BH50">
        <f>COUNTIF(B50:BC50, 4)</f>
        <v>2</v>
      </c>
      <c r="BI50">
        <f>COUNTIF(B50:BC50, "N")</f>
        <v>1</v>
      </c>
      <c r="BK50" s="20">
        <f t="shared" ref="BK50:BK54" si="42">(BE50+BF50)/SUM(BE50:BI50)</f>
        <v>0.7592592592592593</v>
      </c>
      <c r="BL50" s="20">
        <f t="shared" ref="BL50:BL54" si="43">(BG50+BH50)/SUM(BE50:BI50)</f>
        <v>0.22222222222222221</v>
      </c>
    </row>
    <row r="51" spans="1:64" ht="15" thickBot="1" x14ac:dyDescent="0.4">
      <c r="A51" s="1" t="s">
        <v>41</v>
      </c>
      <c r="B51" s="4">
        <v>2</v>
      </c>
      <c r="C51" s="4">
        <v>1</v>
      </c>
      <c r="D51" s="4">
        <v>4</v>
      </c>
      <c r="E51" s="4">
        <v>1</v>
      </c>
      <c r="F51" s="4">
        <v>1</v>
      </c>
      <c r="G51" s="4">
        <v>1</v>
      </c>
      <c r="H51" s="4">
        <v>2</v>
      </c>
      <c r="I51" s="4">
        <v>2</v>
      </c>
      <c r="J51" s="4" t="s">
        <v>232</v>
      </c>
      <c r="K51" s="4" t="s">
        <v>232</v>
      </c>
      <c r="L51" s="4">
        <v>1</v>
      </c>
      <c r="M51" s="4">
        <v>2</v>
      </c>
      <c r="N51" s="4">
        <v>2</v>
      </c>
      <c r="O51" s="4">
        <v>2</v>
      </c>
      <c r="P51" s="4">
        <v>1</v>
      </c>
      <c r="Q51" s="4" t="s">
        <v>232</v>
      </c>
      <c r="R51" s="4">
        <v>1</v>
      </c>
      <c r="S51" s="4">
        <v>1</v>
      </c>
      <c r="T51" s="12">
        <v>2</v>
      </c>
      <c r="U51" s="12">
        <v>1</v>
      </c>
      <c r="V51" s="12">
        <v>2</v>
      </c>
      <c r="W51" s="12">
        <v>1</v>
      </c>
      <c r="X51" s="12">
        <v>1</v>
      </c>
      <c r="Y51" s="12">
        <v>2</v>
      </c>
      <c r="Z51" s="12" t="s">
        <v>232</v>
      </c>
      <c r="AA51" s="12">
        <v>2</v>
      </c>
      <c r="AB51" s="12">
        <v>2</v>
      </c>
      <c r="AC51" s="12">
        <v>3</v>
      </c>
      <c r="AD51" s="12">
        <v>2</v>
      </c>
      <c r="AE51" s="12">
        <v>3</v>
      </c>
      <c r="AF51" s="12">
        <v>1</v>
      </c>
      <c r="AG51" s="12">
        <v>3</v>
      </c>
      <c r="AH51" s="12">
        <v>1</v>
      </c>
      <c r="AI51" s="12">
        <v>2</v>
      </c>
      <c r="AJ51" s="12">
        <v>2</v>
      </c>
      <c r="AK51" s="12"/>
      <c r="AL51" s="12" t="s">
        <v>232</v>
      </c>
      <c r="AM51" s="12">
        <v>3</v>
      </c>
      <c r="AN51" s="12">
        <v>4</v>
      </c>
      <c r="AO51" s="12">
        <v>3</v>
      </c>
      <c r="AP51" s="12">
        <v>3</v>
      </c>
      <c r="AQ51" s="12">
        <v>4</v>
      </c>
      <c r="AR51" s="12">
        <v>2</v>
      </c>
      <c r="AS51" s="12">
        <v>3</v>
      </c>
      <c r="AT51" s="12">
        <v>2</v>
      </c>
      <c r="AU51" s="12">
        <v>1</v>
      </c>
      <c r="AV51" s="12">
        <v>2</v>
      </c>
      <c r="AW51" s="12">
        <v>3</v>
      </c>
      <c r="AX51" s="12" t="s">
        <v>232</v>
      </c>
      <c r="AY51" s="12">
        <v>1</v>
      </c>
      <c r="AZ51" s="12">
        <v>2</v>
      </c>
      <c r="BA51" s="12">
        <v>2</v>
      </c>
      <c r="BB51" s="12">
        <v>1</v>
      </c>
      <c r="BC51" s="12">
        <v>4</v>
      </c>
      <c r="BD51" s="14">
        <f>AVERAGE(B51:BC51)</f>
        <v>2</v>
      </c>
      <c r="BE51">
        <f>COUNTIF(B51:BC51, 1)</f>
        <v>16</v>
      </c>
      <c r="BF51">
        <f>COUNTIF(B51:BC51, 2)</f>
        <v>19</v>
      </c>
      <c r="BG51">
        <f>COUNTIF(B51:BC51,3)</f>
        <v>8</v>
      </c>
      <c r="BH51">
        <f>COUNTIF(B51:BC51, 4)</f>
        <v>4</v>
      </c>
      <c r="BI51">
        <f>COUNTIF(B51:BC51, "N")</f>
        <v>6</v>
      </c>
      <c r="BK51" s="20">
        <f t="shared" si="42"/>
        <v>0.660377358490566</v>
      </c>
      <c r="BL51" s="20">
        <f t="shared" si="43"/>
        <v>0.22641509433962265</v>
      </c>
    </row>
    <row r="52" spans="1:64" ht="15" thickBot="1" x14ac:dyDescent="0.4">
      <c r="A52" s="1" t="s">
        <v>42</v>
      </c>
      <c r="B52" s="4">
        <v>2</v>
      </c>
      <c r="C52" s="4">
        <v>1</v>
      </c>
      <c r="D52" s="4">
        <v>3</v>
      </c>
      <c r="E52" s="4">
        <v>1</v>
      </c>
      <c r="F52" s="4">
        <v>1</v>
      </c>
      <c r="G52" s="4">
        <v>2</v>
      </c>
      <c r="H52" s="4">
        <v>2</v>
      </c>
      <c r="I52" s="4">
        <v>2</v>
      </c>
      <c r="J52" s="4">
        <v>2</v>
      </c>
      <c r="K52" s="4">
        <v>2</v>
      </c>
      <c r="L52" s="4">
        <v>1</v>
      </c>
      <c r="M52" s="4">
        <v>2</v>
      </c>
      <c r="N52" s="4">
        <v>2</v>
      </c>
      <c r="O52" s="4">
        <v>2</v>
      </c>
      <c r="P52" s="4">
        <v>1</v>
      </c>
      <c r="Q52" s="4" t="s">
        <v>232</v>
      </c>
      <c r="R52" s="4">
        <v>1</v>
      </c>
      <c r="S52" s="4">
        <v>1</v>
      </c>
      <c r="T52" s="12">
        <v>2</v>
      </c>
      <c r="U52" s="12">
        <v>1</v>
      </c>
      <c r="V52" s="12">
        <v>1</v>
      </c>
      <c r="W52" s="12">
        <v>1</v>
      </c>
      <c r="X52" s="12">
        <v>1</v>
      </c>
      <c r="Y52" s="12">
        <v>1</v>
      </c>
      <c r="Z52" s="12">
        <v>2</v>
      </c>
      <c r="AA52" s="12">
        <v>1</v>
      </c>
      <c r="AB52" s="12">
        <v>3</v>
      </c>
      <c r="AC52" s="12">
        <v>3</v>
      </c>
      <c r="AD52" s="12">
        <v>2</v>
      </c>
      <c r="AE52" s="12">
        <v>2</v>
      </c>
      <c r="AF52" s="12">
        <v>1</v>
      </c>
      <c r="AG52" s="12">
        <v>2</v>
      </c>
      <c r="AH52" s="12">
        <v>1</v>
      </c>
      <c r="AI52" s="12">
        <v>3</v>
      </c>
      <c r="AJ52" s="12">
        <v>1</v>
      </c>
      <c r="AK52" s="12">
        <v>2</v>
      </c>
      <c r="AL52" s="12" t="s">
        <v>232</v>
      </c>
      <c r="AM52" s="12">
        <v>2</v>
      </c>
      <c r="AN52" s="12">
        <v>4</v>
      </c>
      <c r="AO52" s="12">
        <v>2</v>
      </c>
      <c r="AP52" s="12">
        <v>3</v>
      </c>
      <c r="AQ52" s="12">
        <v>4</v>
      </c>
      <c r="AR52" s="12">
        <v>3</v>
      </c>
      <c r="AS52" s="12">
        <v>2</v>
      </c>
      <c r="AT52" s="12">
        <v>2</v>
      </c>
      <c r="AU52" s="12">
        <v>1</v>
      </c>
      <c r="AV52" s="12">
        <v>3</v>
      </c>
      <c r="AW52" s="12">
        <v>2</v>
      </c>
      <c r="AX52" s="12">
        <v>1</v>
      </c>
      <c r="AY52" s="12">
        <v>1</v>
      </c>
      <c r="AZ52" s="12">
        <v>2</v>
      </c>
      <c r="BA52" s="12">
        <v>3</v>
      </c>
      <c r="BB52" s="12">
        <v>1</v>
      </c>
      <c r="BC52" s="12">
        <v>3</v>
      </c>
      <c r="BD52" s="14">
        <f>AVERAGE(B52:BC52)</f>
        <v>1.8653846153846154</v>
      </c>
      <c r="BE52">
        <f>COUNTIF(B52:BC52, 1)</f>
        <v>20</v>
      </c>
      <c r="BF52">
        <f>COUNTIF(B52:BC52, 2)</f>
        <v>21</v>
      </c>
      <c r="BG52">
        <f>COUNTIF(B52:BC52,3)</f>
        <v>9</v>
      </c>
      <c r="BH52">
        <f>COUNTIF(B52:BC52, 4)</f>
        <v>2</v>
      </c>
      <c r="BI52">
        <f>COUNTIF(B52:BC52, "N")</f>
        <v>2</v>
      </c>
      <c r="BK52" s="20">
        <f t="shared" si="42"/>
        <v>0.7592592592592593</v>
      </c>
      <c r="BL52" s="20">
        <f t="shared" si="43"/>
        <v>0.20370370370370369</v>
      </c>
    </row>
    <row r="53" spans="1:64" ht="15" thickBot="1" x14ac:dyDescent="0.4">
      <c r="A53" s="1" t="s">
        <v>43</v>
      </c>
      <c r="B53" s="4">
        <v>3</v>
      </c>
      <c r="C53" s="4">
        <v>2</v>
      </c>
      <c r="D53" s="4">
        <v>2</v>
      </c>
      <c r="E53" s="4">
        <v>2</v>
      </c>
      <c r="F53" s="4">
        <v>1</v>
      </c>
      <c r="G53" s="4">
        <v>1</v>
      </c>
      <c r="H53" s="4">
        <v>2</v>
      </c>
      <c r="I53" s="4" t="s">
        <v>232</v>
      </c>
      <c r="J53" s="4">
        <v>3</v>
      </c>
      <c r="K53" s="4" t="s">
        <v>232</v>
      </c>
      <c r="L53" s="4" t="s">
        <v>232</v>
      </c>
      <c r="M53" s="4" t="s">
        <v>232</v>
      </c>
      <c r="N53" s="4" t="s">
        <v>232</v>
      </c>
      <c r="O53" s="4">
        <v>2</v>
      </c>
      <c r="P53" s="4"/>
      <c r="Q53" s="4" t="s">
        <v>232</v>
      </c>
      <c r="R53" s="4">
        <v>1</v>
      </c>
      <c r="S53" s="4">
        <v>1</v>
      </c>
      <c r="T53" s="12">
        <v>3</v>
      </c>
      <c r="U53" s="12">
        <v>2</v>
      </c>
      <c r="V53" s="12" t="s">
        <v>232</v>
      </c>
      <c r="W53" s="12">
        <v>1</v>
      </c>
      <c r="X53" s="12">
        <v>1</v>
      </c>
      <c r="Y53" s="12">
        <v>1</v>
      </c>
      <c r="Z53" s="12" t="s">
        <v>232</v>
      </c>
      <c r="AA53" s="12" t="s">
        <v>232</v>
      </c>
      <c r="AB53" s="12">
        <v>3</v>
      </c>
      <c r="AC53" s="12">
        <v>2</v>
      </c>
      <c r="AD53" s="12">
        <v>3</v>
      </c>
      <c r="AE53" s="12">
        <v>3</v>
      </c>
      <c r="AF53" s="12">
        <v>1</v>
      </c>
      <c r="AG53" s="12" t="s">
        <v>232</v>
      </c>
      <c r="AH53" s="12">
        <v>2</v>
      </c>
      <c r="AI53" s="12">
        <v>2</v>
      </c>
      <c r="AJ53" s="12">
        <v>2</v>
      </c>
      <c r="AK53" s="12">
        <v>2</v>
      </c>
      <c r="AL53" s="12" t="s">
        <v>232</v>
      </c>
      <c r="AM53" s="12">
        <v>3</v>
      </c>
      <c r="AN53" s="12">
        <v>4</v>
      </c>
      <c r="AO53" s="12">
        <v>4</v>
      </c>
      <c r="AP53" s="12">
        <v>3</v>
      </c>
      <c r="AQ53" s="12">
        <v>4</v>
      </c>
      <c r="AR53" s="12">
        <v>2</v>
      </c>
      <c r="AS53" s="12">
        <v>3</v>
      </c>
      <c r="AT53" s="12">
        <v>2</v>
      </c>
      <c r="AU53" s="12">
        <v>1</v>
      </c>
      <c r="AV53" s="12">
        <v>3</v>
      </c>
      <c r="AW53" s="12" t="s">
        <v>232</v>
      </c>
      <c r="AX53" s="12" t="s">
        <v>232</v>
      </c>
      <c r="AY53" s="12">
        <v>3</v>
      </c>
      <c r="AZ53" s="12">
        <v>2</v>
      </c>
      <c r="BA53" s="12">
        <v>3</v>
      </c>
      <c r="BB53" s="12">
        <v>1</v>
      </c>
      <c r="BC53" s="12">
        <v>3</v>
      </c>
      <c r="BD53" s="14">
        <f>AVERAGE(B53:BC53)</f>
        <v>2.2250000000000001</v>
      </c>
      <c r="BE53">
        <f>COUNTIF(B53:BC53, 1)</f>
        <v>10</v>
      </c>
      <c r="BF53">
        <f>COUNTIF(B53:BC53, 2)</f>
        <v>14</v>
      </c>
      <c r="BG53">
        <f>COUNTIF(B53:BC53,3)</f>
        <v>13</v>
      </c>
      <c r="BH53">
        <f>COUNTIF(B53:BC53, 4)</f>
        <v>3</v>
      </c>
      <c r="BI53">
        <f>COUNTIF(B53:BC53, "N")</f>
        <v>13</v>
      </c>
      <c r="BK53" s="20">
        <f t="shared" si="42"/>
        <v>0.45283018867924529</v>
      </c>
      <c r="BL53" s="20">
        <f t="shared" si="43"/>
        <v>0.30188679245283018</v>
      </c>
    </row>
    <row r="54" spans="1:64" ht="15" thickBot="1" x14ac:dyDescent="0.4">
      <c r="A54" s="1" t="s">
        <v>44</v>
      </c>
      <c r="B54" s="4">
        <v>3</v>
      </c>
      <c r="C54" s="4">
        <v>2</v>
      </c>
      <c r="D54" s="4">
        <v>2</v>
      </c>
      <c r="E54" s="4">
        <v>2</v>
      </c>
      <c r="F54" s="4">
        <v>1</v>
      </c>
      <c r="G54" s="4">
        <v>2</v>
      </c>
      <c r="H54" s="4" t="s">
        <v>232</v>
      </c>
      <c r="I54" s="4" t="s">
        <v>232</v>
      </c>
      <c r="J54" s="4">
        <v>3</v>
      </c>
      <c r="K54" s="4" t="s">
        <v>232</v>
      </c>
      <c r="L54" s="4" t="s">
        <v>232</v>
      </c>
      <c r="M54" s="4" t="s">
        <v>232</v>
      </c>
      <c r="N54" s="4">
        <v>2</v>
      </c>
      <c r="O54" s="4">
        <v>3</v>
      </c>
      <c r="P54" s="4"/>
      <c r="Q54" s="4" t="s">
        <v>232</v>
      </c>
      <c r="R54" s="4">
        <v>1</v>
      </c>
      <c r="S54" s="4">
        <v>1</v>
      </c>
      <c r="T54" s="12">
        <v>3</v>
      </c>
      <c r="U54" s="12" t="s">
        <v>232</v>
      </c>
      <c r="V54" s="12" t="s">
        <v>232</v>
      </c>
      <c r="W54" s="12">
        <v>1</v>
      </c>
      <c r="X54" s="12">
        <v>1</v>
      </c>
      <c r="Y54" s="12">
        <v>1</v>
      </c>
      <c r="Z54" s="12" t="s">
        <v>232</v>
      </c>
      <c r="AA54" s="12" t="s">
        <v>232</v>
      </c>
      <c r="AB54" s="12">
        <v>3</v>
      </c>
      <c r="AC54" s="12">
        <v>2</v>
      </c>
      <c r="AD54" s="12">
        <v>3</v>
      </c>
      <c r="AE54" s="12">
        <v>3</v>
      </c>
      <c r="AF54" s="12">
        <v>1</v>
      </c>
      <c r="AG54" s="12" t="s">
        <v>232</v>
      </c>
      <c r="AH54" s="12">
        <v>2</v>
      </c>
      <c r="AI54" s="12" t="s">
        <v>232</v>
      </c>
      <c r="AJ54" s="12" t="s">
        <v>232</v>
      </c>
      <c r="AK54" s="12">
        <v>2</v>
      </c>
      <c r="AL54" s="12" t="s">
        <v>232</v>
      </c>
      <c r="AM54" s="12">
        <v>4</v>
      </c>
      <c r="AN54" s="12">
        <v>4</v>
      </c>
      <c r="AO54" s="12">
        <v>4</v>
      </c>
      <c r="AP54" s="12" t="s">
        <v>232</v>
      </c>
      <c r="AQ54" s="12">
        <v>4</v>
      </c>
      <c r="AR54" s="12">
        <v>2</v>
      </c>
      <c r="AS54" s="12">
        <v>3</v>
      </c>
      <c r="AT54" s="12" t="s">
        <v>232</v>
      </c>
      <c r="AU54" s="12">
        <v>1</v>
      </c>
      <c r="AV54" s="12">
        <v>3</v>
      </c>
      <c r="AW54" s="12" t="s">
        <v>232</v>
      </c>
      <c r="AX54" s="12" t="s">
        <v>232</v>
      </c>
      <c r="AY54" s="12">
        <v>4</v>
      </c>
      <c r="AZ54" s="12">
        <v>2</v>
      </c>
      <c r="BA54" s="12">
        <v>4</v>
      </c>
      <c r="BB54" s="12" t="s">
        <v>232</v>
      </c>
      <c r="BC54" s="12">
        <v>3</v>
      </c>
      <c r="BD54" s="14">
        <f>AVERAGE(B54:BC54)</f>
        <v>2.4117647058823528</v>
      </c>
      <c r="BE54">
        <f>COUNTIF(B54:BC54, 1)</f>
        <v>8</v>
      </c>
      <c r="BF54">
        <f>COUNTIF(B54:BC54, 2)</f>
        <v>10</v>
      </c>
      <c r="BG54">
        <f>COUNTIF(B54:BC54,3)</f>
        <v>10</v>
      </c>
      <c r="BH54">
        <f>COUNTIF(B54:BC54, 4)</f>
        <v>6</v>
      </c>
      <c r="BI54">
        <f>COUNTIF(B54:BC54, "N")</f>
        <v>19</v>
      </c>
      <c r="BK54" s="20">
        <f t="shared" si="42"/>
        <v>0.33962264150943394</v>
      </c>
      <c r="BL54" s="20">
        <f t="shared" si="43"/>
        <v>0.30188679245283018</v>
      </c>
    </row>
    <row r="55" spans="1:64" ht="16" thickBot="1" x14ac:dyDescent="0.4">
      <c r="A55" s="6" t="s">
        <v>45</v>
      </c>
      <c r="B55" s="4"/>
      <c r="C55" s="4"/>
      <c r="D55" s="4" t="s">
        <v>139</v>
      </c>
      <c r="E55" s="4"/>
      <c r="F55" s="4">
        <v>1</v>
      </c>
      <c r="G55" s="4"/>
      <c r="H55" s="4"/>
      <c r="I55" s="4"/>
      <c r="J55" s="4"/>
      <c r="K55" s="4"/>
      <c r="L55" s="4"/>
      <c r="M55" s="4"/>
      <c r="N55" s="4"/>
      <c r="O55" s="4"/>
      <c r="P55" s="4"/>
      <c r="Q55" s="4" t="s">
        <v>232</v>
      </c>
      <c r="R55" s="4">
        <v>1</v>
      </c>
      <c r="S55" s="4">
        <v>1</v>
      </c>
      <c r="T55" s="12"/>
      <c r="U55" s="12"/>
      <c r="V55" s="12" t="s">
        <v>232</v>
      </c>
      <c r="W55" s="12">
        <v>1</v>
      </c>
      <c r="X55" s="12">
        <v>1</v>
      </c>
      <c r="Y55" s="12"/>
      <c r="Z55" s="12"/>
      <c r="AA55" s="12"/>
      <c r="AB55" s="12"/>
      <c r="AC55" s="12"/>
      <c r="AD55" s="12"/>
      <c r="AE55" s="12"/>
      <c r="AF55" s="12"/>
      <c r="AG55" s="12"/>
      <c r="AH55" s="12"/>
      <c r="AI55" s="12"/>
      <c r="AJ55" s="12"/>
      <c r="AK55" s="12"/>
      <c r="AL55" s="12"/>
      <c r="AM55" s="12" t="s">
        <v>100</v>
      </c>
      <c r="AN55" s="12"/>
      <c r="AO55" s="12"/>
      <c r="AP55" s="12"/>
      <c r="AQ55" s="12"/>
      <c r="AR55" s="12"/>
      <c r="AS55" s="12"/>
      <c r="AT55" s="12"/>
      <c r="AU55" s="12"/>
      <c r="AV55" s="12"/>
      <c r="AW55" s="12"/>
      <c r="AX55" s="12"/>
      <c r="AY55" s="12"/>
      <c r="AZ55" s="12"/>
      <c r="BA55" s="12" t="s">
        <v>269</v>
      </c>
      <c r="BB55" s="12"/>
      <c r="BC55" s="12"/>
    </row>
    <row r="56" spans="1:64" ht="19" thickBot="1" x14ac:dyDescent="0.4">
      <c r="A56" s="2" t="s">
        <v>74</v>
      </c>
      <c r="AM56" t="s">
        <v>100</v>
      </c>
    </row>
    <row r="57" spans="1:64" ht="15" thickBot="1" x14ac:dyDescent="0.4">
      <c r="A57" s="5" t="s">
        <v>46</v>
      </c>
      <c r="B57" s="4">
        <v>2</v>
      </c>
      <c r="C57" s="4">
        <v>1</v>
      </c>
      <c r="D57" s="4">
        <v>2</v>
      </c>
      <c r="E57" s="4" t="s">
        <v>232</v>
      </c>
      <c r="F57" s="4">
        <v>1</v>
      </c>
      <c r="G57" s="4">
        <v>1</v>
      </c>
      <c r="H57" s="4" t="s">
        <v>232</v>
      </c>
      <c r="I57" s="4" t="s">
        <v>232</v>
      </c>
      <c r="J57" s="4" t="s">
        <v>232</v>
      </c>
      <c r="K57" s="4" t="s">
        <v>232</v>
      </c>
      <c r="L57" s="4" t="s">
        <v>232</v>
      </c>
      <c r="M57" s="4">
        <v>4</v>
      </c>
      <c r="N57" s="4">
        <v>1</v>
      </c>
      <c r="O57" s="4">
        <v>2</v>
      </c>
      <c r="P57" s="4" t="s">
        <v>232</v>
      </c>
      <c r="Q57" s="4" t="s">
        <v>232</v>
      </c>
      <c r="R57" s="4">
        <v>1</v>
      </c>
      <c r="S57" s="4">
        <v>1</v>
      </c>
      <c r="T57" s="12" t="s">
        <v>232</v>
      </c>
      <c r="U57" s="12" t="s">
        <v>232</v>
      </c>
      <c r="V57" s="12">
        <v>1</v>
      </c>
      <c r="W57" s="12" t="s">
        <v>232</v>
      </c>
      <c r="X57" s="12">
        <v>1</v>
      </c>
      <c r="Y57" s="12"/>
      <c r="Z57" s="12">
        <v>2</v>
      </c>
      <c r="AA57" s="12" t="s">
        <v>232</v>
      </c>
      <c r="AB57" s="12">
        <v>1</v>
      </c>
      <c r="AC57" s="12">
        <v>1</v>
      </c>
      <c r="AD57" s="12">
        <v>1</v>
      </c>
      <c r="AE57" s="12" t="s">
        <v>232</v>
      </c>
      <c r="AF57" s="12">
        <v>1</v>
      </c>
      <c r="AG57" s="12">
        <v>1</v>
      </c>
      <c r="AH57" s="12">
        <v>1</v>
      </c>
      <c r="AI57" s="12">
        <v>1</v>
      </c>
      <c r="AJ57" s="12" t="s">
        <v>232</v>
      </c>
      <c r="AK57" s="12" t="s">
        <v>232</v>
      </c>
      <c r="AL57" s="12" t="s">
        <v>232</v>
      </c>
      <c r="AM57" s="12" t="s">
        <v>232</v>
      </c>
      <c r="AN57" s="12" t="s">
        <v>232</v>
      </c>
      <c r="AO57" s="12" t="s">
        <v>232</v>
      </c>
      <c r="AP57" s="12">
        <v>1</v>
      </c>
      <c r="AQ57" s="12"/>
      <c r="AR57" s="12">
        <v>1</v>
      </c>
      <c r="AS57" s="12" t="s">
        <v>232</v>
      </c>
      <c r="AT57" s="12" t="s">
        <v>232</v>
      </c>
      <c r="AU57" s="12">
        <v>1</v>
      </c>
      <c r="AV57" s="12" t="s">
        <v>232</v>
      </c>
      <c r="AW57" s="12">
        <v>1</v>
      </c>
      <c r="AX57" s="12" t="s">
        <v>232</v>
      </c>
      <c r="AY57" s="12">
        <v>1</v>
      </c>
      <c r="AZ57" s="12">
        <v>1</v>
      </c>
      <c r="BA57" s="12">
        <v>1</v>
      </c>
      <c r="BB57" s="12">
        <v>1</v>
      </c>
      <c r="BC57" s="12" t="s">
        <v>232</v>
      </c>
      <c r="BD57" s="14">
        <f>AVERAGE(B57:BC57)</f>
        <v>1.25</v>
      </c>
      <c r="BE57">
        <f>COUNTIF(B57:BC57, 1)</f>
        <v>23</v>
      </c>
      <c r="BF57">
        <f>COUNTIF(B57:BC57, 2)</f>
        <v>4</v>
      </c>
      <c r="BG57">
        <f>COUNTIF(B57:BC57,3)</f>
        <v>0</v>
      </c>
      <c r="BH57">
        <f>COUNTIF(B57:BC57, 4)</f>
        <v>1</v>
      </c>
      <c r="BI57">
        <f>COUNTIF(B57:BC57, "N")</f>
        <v>24</v>
      </c>
      <c r="BK57" s="20">
        <f t="shared" ref="BK57:BK60" si="44">(BE57+BF57)/SUM(BE57:BI57)</f>
        <v>0.51923076923076927</v>
      </c>
      <c r="BL57" s="20">
        <f t="shared" ref="BL57:BL60" si="45">(BG57+BH57)/SUM(BE57:BI57)</f>
        <v>1.9230769230769232E-2</v>
      </c>
    </row>
    <row r="58" spans="1:64" ht="15" thickBot="1" x14ac:dyDescent="0.4">
      <c r="A58" s="1" t="s">
        <v>47</v>
      </c>
      <c r="B58" s="4">
        <v>2</v>
      </c>
      <c r="C58" s="4">
        <v>1</v>
      </c>
      <c r="D58" s="4">
        <v>2</v>
      </c>
      <c r="E58" s="4" t="s">
        <v>232</v>
      </c>
      <c r="F58" s="4">
        <v>1</v>
      </c>
      <c r="G58" s="4">
        <v>1</v>
      </c>
      <c r="H58" s="4" t="s">
        <v>232</v>
      </c>
      <c r="I58" s="4" t="s">
        <v>232</v>
      </c>
      <c r="J58" s="4" t="s">
        <v>232</v>
      </c>
      <c r="K58" s="4" t="s">
        <v>232</v>
      </c>
      <c r="L58" s="4" t="s">
        <v>232</v>
      </c>
      <c r="M58" s="4">
        <v>4</v>
      </c>
      <c r="N58" s="4">
        <v>2</v>
      </c>
      <c r="O58" s="4">
        <v>2</v>
      </c>
      <c r="P58" s="4" t="s">
        <v>232</v>
      </c>
      <c r="Q58" s="4" t="s">
        <v>232</v>
      </c>
      <c r="R58" s="4">
        <v>1</v>
      </c>
      <c r="S58" s="4">
        <v>1</v>
      </c>
      <c r="T58" s="12" t="s">
        <v>232</v>
      </c>
      <c r="U58" s="12" t="s">
        <v>232</v>
      </c>
      <c r="V58" s="12" t="s">
        <v>232</v>
      </c>
      <c r="W58" s="12" t="s">
        <v>232</v>
      </c>
      <c r="X58" s="12">
        <v>1</v>
      </c>
      <c r="Y58" s="12"/>
      <c r="Z58" s="12">
        <v>2</v>
      </c>
      <c r="AA58" s="12" t="s">
        <v>232</v>
      </c>
      <c r="AB58" s="12">
        <v>1</v>
      </c>
      <c r="AC58" s="12">
        <v>1</v>
      </c>
      <c r="AD58" s="12">
        <v>1</v>
      </c>
      <c r="AE58" s="12" t="s">
        <v>232</v>
      </c>
      <c r="AF58" s="12">
        <v>1</v>
      </c>
      <c r="AG58" s="12">
        <v>1</v>
      </c>
      <c r="AH58" s="12">
        <v>1</v>
      </c>
      <c r="AI58" s="12">
        <v>1</v>
      </c>
      <c r="AJ58" s="12" t="s">
        <v>232</v>
      </c>
      <c r="AK58" s="12" t="s">
        <v>232</v>
      </c>
      <c r="AL58" s="12" t="s">
        <v>232</v>
      </c>
      <c r="AM58" s="12" t="s">
        <v>232</v>
      </c>
      <c r="AN58" s="12" t="s">
        <v>232</v>
      </c>
      <c r="AO58" s="12" t="s">
        <v>232</v>
      </c>
      <c r="AP58" s="12">
        <v>1</v>
      </c>
      <c r="AQ58" s="12"/>
      <c r="AR58" s="12">
        <v>1</v>
      </c>
      <c r="AS58" s="12" t="s">
        <v>232</v>
      </c>
      <c r="AT58" s="12" t="s">
        <v>232</v>
      </c>
      <c r="AU58" s="12">
        <v>1</v>
      </c>
      <c r="AV58" s="12" t="s">
        <v>232</v>
      </c>
      <c r="AW58" s="12">
        <v>1</v>
      </c>
      <c r="AX58" s="12" t="s">
        <v>232</v>
      </c>
      <c r="AY58" s="12">
        <v>1</v>
      </c>
      <c r="AZ58" s="12">
        <v>1</v>
      </c>
      <c r="BA58" s="12">
        <v>2</v>
      </c>
      <c r="BB58" s="12">
        <v>1</v>
      </c>
      <c r="BC58" s="12" t="s">
        <v>232</v>
      </c>
      <c r="BD58" s="14">
        <f>AVERAGE(B58:BC58)</f>
        <v>1.3333333333333333</v>
      </c>
      <c r="BE58">
        <f>COUNTIF(B58:BC58, 1)</f>
        <v>20</v>
      </c>
      <c r="BF58">
        <f>COUNTIF(B58:BC58, 2)</f>
        <v>6</v>
      </c>
      <c r="BG58">
        <f>COUNTIF(B58:BC58,3)</f>
        <v>0</v>
      </c>
      <c r="BH58">
        <f>COUNTIF(B58:BC58, 4)</f>
        <v>1</v>
      </c>
      <c r="BI58">
        <f>COUNTIF(B58:BC58, "N")</f>
        <v>25</v>
      </c>
      <c r="BK58" s="20">
        <f t="shared" si="44"/>
        <v>0.5</v>
      </c>
      <c r="BL58" s="20">
        <f t="shared" si="45"/>
        <v>1.9230769230769232E-2</v>
      </c>
    </row>
    <row r="59" spans="1:64" ht="15" thickBot="1" x14ac:dyDescent="0.4">
      <c r="A59" s="1" t="s">
        <v>48</v>
      </c>
      <c r="B59" s="4">
        <v>2</v>
      </c>
      <c r="C59" s="4">
        <v>1</v>
      </c>
      <c r="D59" s="4">
        <v>1</v>
      </c>
      <c r="E59" s="4" t="s">
        <v>232</v>
      </c>
      <c r="F59" s="4">
        <v>1</v>
      </c>
      <c r="G59" s="4">
        <v>2</v>
      </c>
      <c r="H59" s="4" t="s">
        <v>232</v>
      </c>
      <c r="I59" s="4" t="s">
        <v>232</v>
      </c>
      <c r="J59" s="4" t="s">
        <v>232</v>
      </c>
      <c r="K59" s="4" t="s">
        <v>232</v>
      </c>
      <c r="L59" s="4" t="s">
        <v>232</v>
      </c>
      <c r="M59" s="4">
        <v>4</v>
      </c>
      <c r="N59" s="4">
        <v>2</v>
      </c>
      <c r="O59" s="4">
        <v>1</v>
      </c>
      <c r="P59" s="4" t="s">
        <v>232</v>
      </c>
      <c r="Q59" s="4" t="s">
        <v>232</v>
      </c>
      <c r="R59" s="4">
        <v>1</v>
      </c>
      <c r="S59" s="4">
        <v>1</v>
      </c>
      <c r="T59" s="12" t="s">
        <v>232</v>
      </c>
      <c r="U59" s="12" t="s">
        <v>232</v>
      </c>
      <c r="V59" s="12" t="s">
        <v>232</v>
      </c>
      <c r="W59" s="12" t="s">
        <v>232</v>
      </c>
      <c r="X59" s="12">
        <v>1</v>
      </c>
      <c r="Y59" s="12"/>
      <c r="Z59" s="12">
        <v>2</v>
      </c>
      <c r="AA59" s="12" t="s">
        <v>232</v>
      </c>
      <c r="AB59" s="12">
        <v>1</v>
      </c>
      <c r="AC59" s="12">
        <v>1</v>
      </c>
      <c r="AD59" s="12">
        <v>1</v>
      </c>
      <c r="AE59" s="12" t="s">
        <v>232</v>
      </c>
      <c r="AF59" s="12">
        <v>1</v>
      </c>
      <c r="AG59" s="12">
        <v>1</v>
      </c>
      <c r="AH59" s="12">
        <v>2</v>
      </c>
      <c r="AI59" s="12">
        <v>2</v>
      </c>
      <c r="AJ59" s="12" t="s">
        <v>232</v>
      </c>
      <c r="AK59" s="12" t="s">
        <v>232</v>
      </c>
      <c r="AL59" s="12" t="s">
        <v>232</v>
      </c>
      <c r="AM59" s="12" t="s">
        <v>232</v>
      </c>
      <c r="AN59" s="12">
        <v>2</v>
      </c>
      <c r="AO59" s="12" t="s">
        <v>232</v>
      </c>
      <c r="AP59" s="12">
        <v>1</v>
      </c>
      <c r="AQ59" s="12"/>
      <c r="AR59" s="12">
        <v>1</v>
      </c>
      <c r="AS59" s="12" t="s">
        <v>232</v>
      </c>
      <c r="AT59" s="12" t="s">
        <v>232</v>
      </c>
      <c r="AU59" s="12">
        <v>1</v>
      </c>
      <c r="AV59" s="12" t="s">
        <v>232</v>
      </c>
      <c r="AW59" s="12">
        <v>1</v>
      </c>
      <c r="AX59" s="12" t="s">
        <v>232</v>
      </c>
      <c r="AY59" s="12">
        <v>1</v>
      </c>
      <c r="AZ59" s="12">
        <v>1</v>
      </c>
      <c r="BA59" s="12" t="s">
        <v>232</v>
      </c>
      <c r="BB59" s="12">
        <v>1</v>
      </c>
      <c r="BC59" s="12" t="s">
        <v>232</v>
      </c>
      <c r="BD59" s="14">
        <f>AVERAGE(B59:BC59)</f>
        <v>1.3703703703703705</v>
      </c>
      <c r="BE59">
        <f>COUNTIF(B59:BC59, 1)</f>
        <v>19</v>
      </c>
      <c r="BF59">
        <f>COUNTIF(B59:BC59, 2)</f>
        <v>7</v>
      </c>
      <c r="BG59">
        <f>COUNTIF(B59:BC59,3)</f>
        <v>0</v>
      </c>
      <c r="BH59">
        <f>COUNTIF(B59:BC59, 4)</f>
        <v>1</v>
      </c>
      <c r="BI59">
        <f>COUNTIF(B59:BC59, "N")</f>
        <v>25</v>
      </c>
      <c r="BK59" s="20">
        <f t="shared" si="44"/>
        <v>0.5</v>
      </c>
      <c r="BL59" s="20">
        <f t="shared" si="45"/>
        <v>1.9230769230769232E-2</v>
      </c>
    </row>
    <row r="60" spans="1:64" ht="15" thickBot="1" x14ac:dyDescent="0.4">
      <c r="A60" s="1" t="s">
        <v>49</v>
      </c>
      <c r="B60" s="4">
        <v>2</v>
      </c>
      <c r="C60" s="4">
        <v>1</v>
      </c>
      <c r="D60" s="4">
        <v>3</v>
      </c>
      <c r="E60" s="4" t="s">
        <v>232</v>
      </c>
      <c r="F60" s="4">
        <v>1</v>
      </c>
      <c r="G60" s="4">
        <v>1</v>
      </c>
      <c r="H60" s="4" t="s">
        <v>232</v>
      </c>
      <c r="I60" s="4" t="s">
        <v>232</v>
      </c>
      <c r="J60" s="4" t="s">
        <v>232</v>
      </c>
      <c r="K60" s="4" t="s">
        <v>232</v>
      </c>
      <c r="L60" s="4" t="s">
        <v>232</v>
      </c>
      <c r="M60" s="4">
        <v>4</v>
      </c>
      <c r="N60" s="4">
        <v>2</v>
      </c>
      <c r="O60" s="4">
        <v>1</v>
      </c>
      <c r="P60" s="4" t="s">
        <v>232</v>
      </c>
      <c r="Q60" s="4" t="s">
        <v>232</v>
      </c>
      <c r="R60" s="4">
        <v>1</v>
      </c>
      <c r="S60" s="4">
        <v>1</v>
      </c>
      <c r="T60" s="12" t="s">
        <v>232</v>
      </c>
      <c r="U60" s="12" t="s">
        <v>232</v>
      </c>
      <c r="V60" s="12" t="s">
        <v>232</v>
      </c>
      <c r="W60" s="12" t="s">
        <v>232</v>
      </c>
      <c r="X60" s="12">
        <v>1</v>
      </c>
      <c r="Y60" s="12"/>
      <c r="Z60" s="12">
        <v>2</v>
      </c>
      <c r="AA60" s="12" t="s">
        <v>232</v>
      </c>
      <c r="AB60" s="12">
        <v>1</v>
      </c>
      <c r="AC60" s="12">
        <v>1</v>
      </c>
      <c r="AD60" s="12">
        <v>1</v>
      </c>
      <c r="AE60" s="12" t="s">
        <v>232</v>
      </c>
      <c r="AF60" s="12">
        <v>1</v>
      </c>
      <c r="AG60" s="12">
        <v>1</v>
      </c>
      <c r="AH60" s="12">
        <v>1</v>
      </c>
      <c r="AI60" s="12">
        <v>1</v>
      </c>
      <c r="AJ60" s="12" t="s">
        <v>232</v>
      </c>
      <c r="AK60" s="12" t="s">
        <v>232</v>
      </c>
      <c r="AL60" s="12" t="s">
        <v>232</v>
      </c>
      <c r="AM60" s="12" t="s">
        <v>232</v>
      </c>
      <c r="AN60" s="12" t="s">
        <v>232</v>
      </c>
      <c r="AO60" s="12" t="s">
        <v>232</v>
      </c>
      <c r="AP60" s="12">
        <v>1</v>
      </c>
      <c r="AQ60" s="12"/>
      <c r="AR60" s="12">
        <v>1</v>
      </c>
      <c r="AS60" s="12" t="s">
        <v>232</v>
      </c>
      <c r="AT60" s="12" t="s">
        <v>232</v>
      </c>
      <c r="AU60" s="12">
        <v>1</v>
      </c>
      <c r="AV60" s="12" t="s">
        <v>232</v>
      </c>
      <c r="AW60" s="12">
        <v>1</v>
      </c>
      <c r="AX60" s="12" t="s">
        <v>232</v>
      </c>
      <c r="AY60" s="12">
        <v>1</v>
      </c>
      <c r="AZ60" s="12">
        <v>1</v>
      </c>
      <c r="BA60" s="12" t="s">
        <v>232</v>
      </c>
      <c r="BB60" s="12">
        <v>1</v>
      </c>
      <c r="BC60" s="12" t="s">
        <v>232</v>
      </c>
      <c r="BD60" s="14">
        <f>AVERAGE(B60:BC60)</f>
        <v>1.3076923076923077</v>
      </c>
      <c r="BE60">
        <f>COUNTIF(B60:BC60, 1)</f>
        <v>21</v>
      </c>
      <c r="BF60">
        <f>COUNTIF(B60:BC60, 2)</f>
        <v>3</v>
      </c>
      <c r="BG60">
        <f>COUNTIF(B60:BC60,3)</f>
        <v>1</v>
      </c>
      <c r="BH60">
        <f>COUNTIF(B60:BC60, 4)</f>
        <v>1</v>
      </c>
      <c r="BI60">
        <f>COUNTIF(B60:BC60, "N")</f>
        <v>26</v>
      </c>
      <c r="BK60" s="20">
        <f t="shared" si="44"/>
        <v>0.46153846153846156</v>
      </c>
      <c r="BL60" s="20">
        <f t="shared" si="45"/>
        <v>3.8461538461538464E-2</v>
      </c>
    </row>
    <row r="61" spans="1:64" ht="19" thickBot="1" x14ac:dyDescent="0.4">
      <c r="A61" s="2" t="s">
        <v>75</v>
      </c>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BB61" s="10"/>
    </row>
    <row r="62" spans="1:64" ht="15" thickBot="1" x14ac:dyDescent="0.4">
      <c r="A62" s="5" t="s">
        <v>50</v>
      </c>
      <c r="B62" s="4">
        <v>2</v>
      </c>
      <c r="C62" s="4">
        <v>1</v>
      </c>
      <c r="D62" s="4">
        <v>2</v>
      </c>
      <c r="E62" s="4">
        <v>1</v>
      </c>
      <c r="F62" s="4">
        <v>1</v>
      </c>
      <c r="G62" s="4">
        <v>2</v>
      </c>
      <c r="H62" s="4">
        <v>1</v>
      </c>
      <c r="I62" s="4">
        <v>2</v>
      </c>
      <c r="J62" s="4">
        <v>1</v>
      </c>
      <c r="K62" s="4">
        <v>2</v>
      </c>
      <c r="L62" s="4">
        <v>1</v>
      </c>
      <c r="M62" s="4">
        <v>4</v>
      </c>
      <c r="N62" s="4">
        <v>1</v>
      </c>
      <c r="O62" s="4">
        <v>1</v>
      </c>
      <c r="P62" s="4">
        <v>1</v>
      </c>
      <c r="Q62" s="4">
        <v>2</v>
      </c>
      <c r="R62" s="4">
        <v>1</v>
      </c>
      <c r="S62" s="4">
        <v>1</v>
      </c>
      <c r="T62" s="12">
        <v>2</v>
      </c>
      <c r="U62" s="12">
        <v>1</v>
      </c>
      <c r="V62" s="12">
        <v>1</v>
      </c>
      <c r="W62" s="12">
        <v>2</v>
      </c>
      <c r="X62" s="12">
        <v>1</v>
      </c>
      <c r="Y62" s="12">
        <v>2</v>
      </c>
      <c r="Z62" s="12">
        <v>1</v>
      </c>
      <c r="AA62" s="12">
        <v>1</v>
      </c>
      <c r="AB62" s="12">
        <v>1</v>
      </c>
      <c r="AC62" s="12">
        <v>2</v>
      </c>
      <c r="AD62" s="12">
        <v>1</v>
      </c>
      <c r="AE62" s="12">
        <v>2</v>
      </c>
      <c r="AF62" s="12">
        <v>1</v>
      </c>
      <c r="AG62" s="12">
        <v>2</v>
      </c>
      <c r="AH62" s="12">
        <v>1</v>
      </c>
      <c r="AI62" s="12">
        <v>1</v>
      </c>
      <c r="AJ62" s="12">
        <v>1</v>
      </c>
      <c r="AK62" s="12">
        <v>2</v>
      </c>
      <c r="AL62" s="12" t="s">
        <v>232</v>
      </c>
      <c r="AM62" s="12">
        <v>1</v>
      </c>
      <c r="AN62" s="12">
        <v>3</v>
      </c>
      <c r="AO62" s="12" t="s">
        <v>232</v>
      </c>
      <c r="AP62" s="12">
        <v>2</v>
      </c>
      <c r="AQ62" s="12">
        <v>2</v>
      </c>
      <c r="AR62" s="12">
        <v>1</v>
      </c>
      <c r="AS62" s="12">
        <v>1</v>
      </c>
      <c r="AT62" s="12">
        <v>2</v>
      </c>
      <c r="AU62" s="12">
        <v>2</v>
      </c>
      <c r="AV62" s="12">
        <v>2</v>
      </c>
      <c r="AW62" s="12">
        <v>1</v>
      </c>
      <c r="AX62" s="12">
        <v>1</v>
      </c>
      <c r="AY62" s="12">
        <v>1</v>
      </c>
      <c r="AZ62" s="12">
        <v>2</v>
      </c>
      <c r="BA62" s="12">
        <v>1</v>
      </c>
      <c r="BB62" s="12">
        <v>1</v>
      </c>
      <c r="BC62" s="12" t="s">
        <v>232</v>
      </c>
      <c r="BD62" s="14">
        <f>AVERAGE(B62:BC62)</f>
        <v>1.4705882352941178</v>
      </c>
      <c r="BE62">
        <f>COUNTIF(B62:BC62, 1)</f>
        <v>30</v>
      </c>
      <c r="BF62">
        <f>COUNTIF(B62:BC62, 2)</f>
        <v>19</v>
      </c>
      <c r="BG62">
        <f>COUNTIF(B62:BC62,3)</f>
        <v>1</v>
      </c>
      <c r="BH62">
        <f>COUNTIF(B62:BC62, 4)</f>
        <v>1</v>
      </c>
      <c r="BI62">
        <f>COUNTIF(B62:BC62, "N")</f>
        <v>3</v>
      </c>
      <c r="BK62" s="20">
        <f t="shared" ref="BK62:BK66" si="46">(BE62+BF62)/SUM(BE62:BI62)</f>
        <v>0.90740740740740744</v>
      </c>
      <c r="BL62" s="20">
        <f t="shared" ref="BL62:BL66" si="47">(BG62+BH62)/SUM(BE62:BI62)</f>
        <v>3.7037037037037035E-2</v>
      </c>
    </row>
    <row r="63" spans="1:64" ht="15" thickBot="1" x14ac:dyDescent="0.4">
      <c r="A63" s="1" t="s">
        <v>51</v>
      </c>
      <c r="B63" s="4">
        <v>2</v>
      </c>
      <c r="C63" s="4">
        <v>1</v>
      </c>
      <c r="D63" s="4">
        <v>2</v>
      </c>
      <c r="E63" s="4">
        <v>2</v>
      </c>
      <c r="F63" s="4">
        <v>1</v>
      </c>
      <c r="G63" s="4">
        <v>3</v>
      </c>
      <c r="H63" s="4">
        <v>3</v>
      </c>
      <c r="I63" s="4" t="s">
        <v>232</v>
      </c>
      <c r="J63" s="4">
        <v>2</v>
      </c>
      <c r="K63" s="4">
        <v>2</v>
      </c>
      <c r="L63" s="4">
        <v>1</v>
      </c>
      <c r="M63" s="4">
        <v>4</v>
      </c>
      <c r="N63" s="4">
        <v>2</v>
      </c>
      <c r="O63" s="4">
        <v>2</v>
      </c>
      <c r="P63" s="4">
        <v>2</v>
      </c>
      <c r="Q63" s="4">
        <v>2</v>
      </c>
      <c r="R63" s="4">
        <v>1</v>
      </c>
      <c r="S63" s="4">
        <v>1</v>
      </c>
      <c r="T63" s="12">
        <v>4</v>
      </c>
      <c r="U63" s="12">
        <v>3</v>
      </c>
      <c r="V63" s="12" t="s">
        <v>232</v>
      </c>
      <c r="W63" s="12">
        <v>2</v>
      </c>
      <c r="X63" s="12">
        <v>1</v>
      </c>
      <c r="Y63" s="12">
        <v>2</v>
      </c>
      <c r="Z63" s="12">
        <v>1</v>
      </c>
      <c r="AA63" s="12">
        <v>2</v>
      </c>
      <c r="AB63" s="12">
        <v>2</v>
      </c>
      <c r="AC63" s="12">
        <v>2</v>
      </c>
      <c r="AD63" s="12">
        <v>2</v>
      </c>
      <c r="AE63" s="12">
        <v>1</v>
      </c>
      <c r="AF63" s="12" t="s">
        <v>232</v>
      </c>
      <c r="AG63" s="12">
        <v>4</v>
      </c>
      <c r="AH63" s="12">
        <v>2</v>
      </c>
      <c r="AI63" s="12">
        <v>2</v>
      </c>
      <c r="AJ63" s="12">
        <v>1</v>
      </c>
      <c r="AK63" s="12">
        <v>2</v>
      </c>
      <c r="AL63" s="12" t="s">
        <v>232</v>
      </c>
      <c r="AM63" s="12">
        <v>3</v>
      </c>
      <c r="AN63" s="12">
        <v>4</v>
      </c>
      <c r="AO63" s="12" t="s">
        <v>232</v>
      </c>
      <c r="AP63" s="12">
        <v>1</v>
      </c>
      <c r="AQ63" s="12">
        <v>3</v>
      </c>
      <c r="AR63" s="12">
        <v>1</v>
      </c>
      <c r="AS63" s="12">
        <v>2</v>
      </c>
      <c r="AT63" s="12">
        <v>3</v>
      </c>
      <c r="AU63" s="12">
        <v>2</v>
      </c>
      <c r="AV63" s="12">
        <v>3</v>
      </c>
      <c r="AW63" s="12" t="s">
        <v>232</v>
      </c>
      <c r="AX63" s="12">
        <v>2</v>
      </c>
      <c r="AY63" s="12">
        <v>2</v>
      </c>
      <c r="AZ63" s="12">
        <v>2</v>
      </c>
      <c r="BA63" s="12">
        <v>2</v>
      </c>
      <c r="BB63" s="12">
        <v>2</v>
      </c>
      <c r="BC63" s="12">
        <v>4</v>
      </c>
      <c r="BD63" s="14">
        <f>AVERAGE(B63:BC63)</f>
        <v>2.125</v>
      </c>
      <c r="BE63">
        <f>COUNTIF(B63:BC63, 1)</f>
        <v>11</v>
      </c>
      <c r="BF63">
        <f>COUNTIF(B63:BC63, 2)</f>
        <v>25</v>
      </c>
      <c r="BG63">
        <f>COUNTIF(B63:BC63,3)</f>
        <v>7</v>
      </c>
      <c r="BH63">
        <f>COUNTIF(B63:BC63, 4)</f>
        <v>5</v>
      </c>
      <c r="BI63">
        <f>COUNTIF(B63:BC63, "N")</f>
        <v>6</v>
      </c>
      <c r="BK63" s="20">
        <f t="shared" si="46"/>
        <v>0.66666666666666663</v>
      </c>
      <c r="BL63" s="20">
        <f t="shared" si="47"/>
        <v>0.22222222222222221</v>
      </c>
    </row>
    <row r="64" spans="1:64" ht="15" thickBot="1" x14ac:dyDescent="0.4">
      <c r="A64" s="1" t="s">
        <v>52</v>
      </c>
      <c r="B64" s="4">
        <v>2</v>
      </c>
      <c r="C64" s="4">
        <v>1</v>
      </c>
      <c r="D64" s="4">
        <v>2</v>
      </c>
      <c r="E64" s="4">
        <v>2</v>
      </c>
      <c r="F64" s="4">
        <v>1</v>
      </c>
      <c r="G64" s="4">
        <v>2</v>
      </c>
      <c r="H64" s="4">
        <v>2</v>
      </c>
      <c r="I64" s="4" t="s">
        <v>232</v>
      </c>
      <c r="J64" s="4">
        <v>2</v>
      </c>
      <c r="K64" s="4">
        <v>2</v>
      </c>
      <c r="L64" s="4">
        <v>1</v>
      </c>
      <c r="M64" s="4">
        <v>4</v>
      </c>
      <c r="N64" s="4">
        <v>2</v>
      </c>
      <c r="O64" s="4">
        <v>2</v>
      </c>
      <c r="P64" s="4">
        <v>2</v>
      </c>
      <c r="Q64" s="4">
        <v>2</v>
      </c>
      <c r="R64" s="4">
        <v>2</v>
      </c>
      <c r="S64" s="4">
        <v>1</v>
      </c>
      <c r="T64" s="12">
        <v>4</v>
      </c>
      <c r="U64" s="12">
        <v>2</v>
      </c>
      <c r="V64" s="12">
        <v>2</v>
      </c>
      <c r="W64" s="12">
        <v>2</v>
      </c>
      <c r="X64" s="12">
        <v>1</v>
      </c>
      <c r="Y64" s="12">
        <v>2</v>
      </c>
      <c r="Z64" s="12">
        <v>1</v>
      </c>
      <c r="AA64" s="12">
        <v>2</v>
      </c>
      <c r="AB64" s="12">
        <v>2</v>
      </c>
      <c r="AC64" s="12">
        <v>2</v>
      </c>
      <c r="AD64" s="12">
        <v>2</v>
      </c>
      <c r="AE64" s="12">
        <v>1</v>
      </c>
      <c r="AF64" s="12">
        <v>2</v>
      </c>
      <c r="AG64" s="12">
        <v>2</v>
      </c>
      <c r="AH64" s="12">
        <v>1</v>
      </c>
      <c r="AI64" s="12">
        <v>2</v>
      </c>
      <c r="AJ64" s="12">
        <v>1</v>
      </c>
      <c r="AK64" s="12">
        <v>2</v>
      </c>
      <c r="AL64" s="12" t="s">
        <v>232</v>
      </c>
      <c r="AM64" s="12">
        <v>2</v>
      </c>
      <c r="AN64" s="12">
        <v>3</v>
      </c>
      <c r="AO64" s="12" t="s">
        <v>232</v>
      </c>
      <c r="AP64" s="12">
        <v>1</v>
      </c>
      <c r="AQ64" s="12">
        <v>3</v>
      </c>
      <c r="AR64" s="12">
        <v>2</v>
      </c>
      <c r="AS64" s="12">
        <v>2</v>
      </c>
      <c r="AT64" s="12"/>
      <c r="AU64" s="12">
        <v>2</v>
      </c>
      <c r="AV64" s="12">
        <v>2</v>
      </c>
      <c r="AW64" s="12">
        <v>2</v>
      </c>
      <c r="AX64" s="12">
        <v>2</v>
      </c>
      <c r="AY64" s="12">
        <v>2</v>
      </c>
      <c r="AZ64" s="12">
        <v>2</v>
      </c>
      <c r="BA64" s="12">
        <v>3</v>
      </c>
      <c r="BB64" s="12">
        <v>3</v>
      </c>
      <c r="BC64" s="12">
        <v>4</v>
      </c>
      <c r="BD64" s="14">
        <f>AVERAGE(B64:BC64)</f>
        <v>2</v>
      </c>
      <c r="BE64">
        <f>COUNTIF(B64:BC64, 1)</f>
        <v>10</v>
      </c>
      <c r="BF64">
        <f>COUNTIF(B64:BC64, 2)</f>
        <v>33</v>
      </c>
      <c r="BG64">
        <f>COUNTIF(B64:BC64,3)</f>
        <v>4</v>
      </c>
      <c r="BH64">
        <f>COUNTIF(B64:BC64, 4)</f>
        <v>3</v>
      </c>
      <c r="BI64">
        <f>COUNTIF(B64:BC64, "N")</f>
        <v>3</v>
      </c>
      <c r="BK64" s="20">
        <f t="shared" si="46"/>
        <v>0.81132075471698117</v>
      </c>
      <c r="BL64" s="20">
        <f t="shared" si="47"/>
        <v>0.13207547169811321</v>
      </c>
    </row>
    <row r="65" spans="1:64" ht="15" thickBot="1" x14ac:dyDescent="0.4">
      <c r="A65" s="1" t="s">
        <v>53</v>
      </c>
      <c r="B65" s="4">
        <v>1</v>
      </c>
      <c r="C65" s="4">
        <v>1</v>
      </c>
      <c r="D65" s="4">
        <v>1</v>
      </c>
      <c r="E65" s="4"/>
      <c r="F65" s="4">
        <v>1</v>
      </c>
      <c r="G65" s="4">
        <v>3</v>
      </c>
      <c r="H65" s="4">
        <v>4</v>
      </c>
      <c r="I65" s="4">
        <v>2</v>
      </c>
      <c r="J65" s="4">
        <v>1</v>
      </c>
      <c r="K65" s="4" t="s">
        <v>232</v>
      </c>
      <c r="L65" s="4">
        <v>1</v>
      </c>
      <c r="M65" s="4">
        <v>4</v>
      </c>
      <c r="N65" s="4">
        <v>2</v>
      </c>
      <c r="O65" s="4">
        <v>2</v>
      </c>
      <c r="P65" s="4">
        <v>1</v>
      </c>
      <c r="Q65" s="4">
        <v>1</v>
      </c>
      <c r="R65" s="4">
        <v>2</v>
      </c>
      <c r="S65" s="4">
        <v>1</v>
      </c>
      <c r="T65" s="12">
        <v>4</v>
      </c>
      <c r="U65" s="12">
        <v>2</v>
      </c>
      <c r="V65" s="12">
        <v>1</v>
      </c>
      <c r="W65" s="12">
        <v>2</v>
      </c>
      <c r="X65" s="12">
        <v>1</v>
      </c>
      <c r="Y65" s="12">
        <v>2</v>
      </c>
      <c r="Z65" s="12" t="s">
        <v>232</v>
      </c>
      <c r="AA65" s="12">
        <v>2</v>
      </c>
      <c r="AB65" s="12">
        <v>2</v>
      </c>
      <c r="AC65" s="12">
        <v>1</v>
      </c>
      <c r="AD65" s="12">
        <v>2</v>
      </c>
      <c r="AE65" s="12">
        <v>2</v>
      </c>
      <c r="AF65" s="12" t="s">
        <v>232</v>
      </c>
      <c r="AG65" s="12">
        <v>3</v>
      </c>
      <c r="AH65" s="12">
        <v>2</v>
      </c>
      <c r="AI65" s="12">
        <v>1</v>
      </c>
      <c r="AJ65" s="12">
        <v>2</v>
      </c>
      <c r="AK65" s="12">
        <v>2</v>
      </c>
      <c r="AL65" s="12" t="s">
        <v>232</v>
      </c>
      <c r="AM65" s="12">
        <v>2</v>
      </c>
      <c r="AN65" s="12">
        <v>3</v>
      </c>
      <c r="AO65" s="12" t="s">
        <v>232</v>
      </c>
      <c r="AP65" s="12">
        <v>1</v>
      </c>
      <c r="AQ65" s="12">
        <v>3</v>
      </c>
      <c r="AR65" s="12">
        <v>1</v>
      </c>
      <c r="AS65" s="12">
        <v>2</v>
      </c>
      <c r="AT65" s="12">
        <v>3</v>
      </c>
      <c r="AU65" s="12">
        <v>2</v>
      </c>
      <c r="AV65" s="12">
        <v>2</v>
      </c>
      <c r="AW65" s="12">
        <v>3</v>
      </c>
      <c r="AX65" s="12">
        <v>2</v>
      </c>
      <c r="AY65" s="12">
        <v>2</v>
      </c>
      <c r="AZ65" s="12">
        <v>1</v>
      </c>
      <c r="BA65" s="12">
        <v>3</v>
      </c>
      <c r="BB65" s="12">
        <v>2</v>
      </c>
      <c r="BC65" s="12">
        <v>4</v>
      </c>
      <c r="BD65" s="14">
        <f>AVERAGE(B65:BC65)</f>
        <v>1.9791666666666667</v>
      </c>
      <c r="BE65">
        <f>COUNTIF(B65:BC65, 1)</f>
        <v>16</v>
      </c>
      <c r="BF65">
        <f>COUNTIF(B65:BC65, 2)</f>
        <v>21</v>
      </c>
      <c r="BG65">
        <f>COUNTIF(B65:BC65,3)</f>
        <v>7</v>
      </c>
      <c r="BH65">
        <f>COUNTIF(B65:BC65, 4)</f>
        <v>4</v>
      </c>
      <c r="BI65">
        <f>COUNTIF(B65:BC65, "N")</f>
        <v>5</v>
      </c>
      <c r="BK65" s="20">
        <f t="shared" si="46"/>
        <v>0.69811320754716977</v>
      </c>
      <c r="BL65" s="20">
        <f t="shared" si="47"/>
        <v>0.20754716981132076</v>
      </c>
    </row>
    <row r="66" spans="1:64" ht="15" thickBot="1" x14ac:dyDescent="0.4">
      <c r="A66" s="1" t="s">
        <v>54</v>
      </c>
      <c r="B66" s="4">
        <v>1</v>
      </c>
      <c r="C66" s="4">
        <v>2</v>
      </c>
      <c r="D66" s="4">
        <v>4</v>
      </c>
      <c r="E66" s="4" t="s">
        <v>232</v>
      </c>
      <c r="F66" s="4">
        <v>1</v>
      </c>
      <c r="G66" s="4">
        <v>2</v>
      </c>
      <c r="H66" s="4">
        <v>2</v>
      </c>
      <c r="I66" s="4" t="s">
        <v>232</v>
      </c>
      <c r="J66" s="4">
        <v>3</v>
      </c>
      <c r="K66" s="4">
        <v>3</v>
      </c>
      <c r="L66" s="4">
        <v>1</v>
      </c>
      <c r="M66" s="4">
        <v>4</v>
      </c>
      <c r="N66" s="4">
        <v>2</v>
      </c>
      <c r="O66" s="4">
        <v>1</v>
      </c>
      <c r="P66" s="4">
        <v>1</v>
      </c>
      <c r="Q66" s="4" t="s">
        <v>232</v>
      </c>
      <c r="R66" s="4">
        <v>1</v>
      </c>
      <c r="S66" s="4">
        <v>1</v>
      </c>
      <c r="T66" s="12" t="s">
        <v>232</v>
      </c>
      <c r="U66" s="12">
        <v>2</v>
      </c>
      <c r="V66" s="12" t="s">
        <v>232</v>
      </c>
      <c r="W66" s="12">
        <v>2</v>
      </c>
      <c r="X66" s="12">
        <v>1</v>
      </c>
      <c r="Y66" s="12">
        <v>1</v>
      </c>
      <c r="Z66" s="12">
        <v>2</v>
      </c>
      <c r="AA66" s="12">
        <v>1</v>
      </c>
      <c r="AB66" s="12">
        <v>1</v>
      </c>
      <c r="AC66" s="12">
        <v>1</v>
      </c>
      <c r="AD66" s="12">
        <v>2</v>
      </c>
      <c r="AE66" s="12" t="s">
        <v>232</v>
      </c>
      <c r="AF66" s="12">
        <v>1</v>
      </c>
      <c r="AG66" s="12">
        <v>2</v>
      </c>
      <c r="AH66" s="12">
        <v>1</v>
      </c>
      <c r="AI66" s="12">
        <v>1</v>
      </c>
      <c r="AJ66" s="12">
        <v>1</v>
      </c>
      <c r="AK66" s="12">
        <v>2</v>
      </c>
      <c r="AL66" s="12" t="s">
        <v>232</v>
      </c>
      <c r="AM66" s="12">
        <v>2</v>
      </c>
      <c r="AN66" s="12">
        <v>4</v>
      </c>
      <c r="AO66" s="12" t="s">
        <v>232</v>
      </c>
      <c r="AP66" s="12">
        <v>2</v>
      </c>
      <c r="AQ66" s="12">
        <v>1</v>
      </c>
      <c r="AR66" s="12">
        <v>1</v>
      </c>
      <c r="AS66" s="12">
        <v>1</v>
      </c>
      <c r="AT66" s="12">
        <v>2</v>
      </c>
      <c r="AU66" s="12">
        <v>2</v>
      </c>
      <c r="AV66" s="12">
        <v>2</v>
      </c>
      <c r="AW66" s="12">
        <v>1</v>
      </c>
      <c r="AX66" s="12">
        <v>1</v>
      </c>
      <c r="AY66" s="12">
        <v>1</v>
      </c>
      <c r="AZ66" s="12">
        <v>2</v>
      </c>
      <c r="BA66" s="12">
        <v>2</v>
      </c>
      <c r="BB66" s="12">
        <v>1</v>
      </c>
      <c r="BC66" s="12">
        <v>2</v>
      </c>
      <c r="BD66" s="14">
        <f>AVERAGE(B66:BC66)</f>
        <v>1.673913043478261</v>
      </c>
      <c r="BE66">
        <f>COUNTIF(B66:BC66, 1)</f>
        <v>23</v>
      </c>
      <c r="BF66">
        <f>COUNTIF(B66:BC66, 2)</f>
        <v>18</v>
      </c>
      <c r="BG66">
        <f>COUNTIF(B66:BC66,3)</f>
        <v>2</v>
      </c>
      <c r="BH66">
        <f>COUNTIF(B66:BC66, 4)</f>
        <v>3</v>
      </c>
      <c r="BI66">
        <f>COUNTIF(B66:BC66, "N")</f>
        <v>8</v>
      </c>
      <c r="BK66" s="20">
        <f t="shared" si="46"/>
        <v>0.7592592592592593</v>
      </c>
      <c r="BL66" s="20">
        <f t="shared" si="47"/>
        <v>9.2592592592592587E-2</v>
      </c>
    </row>
    <row r="67" spans="1:64" ht="16" thickBot="1" x14ac:dyDescent="0.4">
      <c r="A67" s="6" t="s">
        <v>55</v>
      </c>
      <c r="B67" s="4"/>
      <c r="C67" s="4"/>
      <c r="D67" s="4" t="s">
        <v>140</v>
      </c>
      <c r="E67" s="4"/>
      <c r="F67" s="4"/>
      <c r="G67" s="4"/>
      <c r="H67" s="4"/>
      <c r="I67" s="4"/>
      <c r="J67" s="4"/>
      <c r="K67" s="4"/>
      <c r="L67" s="4"/>
      <c r="M67" s="4"/>
      <c r="N67" s="4"/>
      <c r="O67" s="4" t="s">
        <v>212</v>
      </c>
      <c r="P67" s="4"/>
      <c r="Q67" s="4"/>
      <c r="R67" s="4"/>
      <c r="S67" s="4"/>
      <c r="T67" s="12"/>
      <c r="U67" s="12"/>
      <c r="V67" s="12" t="s">
        <v>189</v>
      </c>
      <c r="W67" s="12"/>
      <c r="X67" s="12"/>
      <c r="Y67" s="12"/>
      <c r="Z67" s="12"/>
      <c r="AA67" s="12"/>
      <c r="AB67" s="12" t="s">
        <v>154</v>
      </c>
      <c r="AC67" s="12"/>
      <c r="AD67" s="12"/>
      <c r="AE67" s="12"/>
      <c r="AF67" s="12"/>
      <c r="AG67" s="12"/>
      <c r="AH67" s="12"/>
      <c r="AI67" s="12" t="s">
        <v>122</v>
      </c>
      <c r="AJ67" s="12"/>
      <c r="AK67" s="12"/>
      <c r="AL67" s="12"/>
      <c r="AM67" s="12" t="s">
        <v>101</v>
      </c>
      <c r="AN67" s="12"/>
      <c r="AO67" s="12"/>
      <c r="AP67" s="12"/>
      <c r="AQ67" s="12"/>
      <c r="AR67" s="12"/>
      <c r="AS67" s="12"/>
      <c r="AT67" s="12">
        <v>3</v>
      </c>
      <c r="AU67" s="12"/>
      <c r="AV67" s="12"/>
      <c r="AW67" s="12"/>
      <c r="AX67" s="12"/>
      <c r="AY67" s="12"/>
      <c r="AZ67" s="12"/>
      <c r="BA67" s="12" t="s">
        <v>283</v>
      </c>
      <c r="BB67" s="12"/>
      <c r="BC67" s="12"/>
    </row>
    <row r="68" spans="1:64" x14ac:dyDescent="0.35">
      <c r="A68" s="3"/>
    </row>
    <row r="69" spans="1:64" ht="19" thickBot="1" x14ac:dyDescent="0.4">
      <c r="A69" s="2" t="s">
        <v>76</v>
      </c>
      <c r="BD69" s="18" t="s">
        <v>325</v>
      </c>
      <c r="BE69" s="19" t="s">
        <v>326</v>
      </c>
    </row>
    <row r="70" spans="1:64" ht="15" thickBot="1" x14ac:dyDescent="0.4">
      <c r="A70" s="4" t="s">
        <v>56</v>
      </c>
      <c r="B70" s="4" t="s">
        <v>86</v>
      </c>
      <c r="C70" s="4" t="s">
        <v>86</v>
      </c>
      <c r="D70" s="4" t="s">
        <v>90</v>
      </c>
      <c r="E70" s="4" t="s">
        <v>86</v>
      </c>
      <c r="F70" s="4" t="s">
        <v>90</v>
      </c>
      <c r="G70" s="4" t="s">
        <v>86</v>
      </c>
      <c r="H70" s="4" t="s">
        <v>90</v>
      </c>
      <c r="I70" s="4" t="s">
        <v>90</v>
      </c>
      <c r="J70" s="4" t="s">
        <v>90</v>
      </c>
      <c r="K70" s="4" t="s">
        <v>90</v>
      </c>
      <c r="L70" s="4" t="s">
        <v>86</v>
      </c>
      <c r="M70" s="4" t="s">
        <v>86</v>
      </c>
      <c r="N70" s="4" t="s">
        <v>90</v>
      </c>
      <c r="O70" s="4" t="s">
        <v>86</v>
      </c>
      <c r="P70" s="4" t="s">
        <v>90</v>
      </c>
      <c r="Q70" s="4" t="s">
        <v>90</v>
      </c>
      <c r="R70" s="4" t="s">
        <v>86</v>
      </c>
      <c r="S70" s="4" t="s">
        <v>86</v>
      </c>
      <c r="T70" s="12" t="s">
        <v>90</v>
      </c>
      <c r="U70" s="12" t="s">
        <v>90</v>
      </c>
      <c r="V70" s="12" t="s">
        <v>90</v>
      </c>
      <c r="W70" s="12" t="s">
        <v>90</v>
      </c>
      <c r="X70" s="12" t="s">
        <v>90</v>
      </c>
      <c r="Y70" s="12" t="s">
        <v>86</v>
      </c>
      <c r="Z70" s="12" t="s">
        <v>90</v>
      </c>
      <c r="AA70" s="12" t="s">
        <v>90</v>
      </c>
      <c r="AB70" s="12" t="s">
        <v>86</v>
      </c>
      <c r="AC70" s="12" t="s">
        <v>90</v>
      </c>
      <c r="AD70" s="12" t="s">
        <v>86</v>
      </c>
      <c r="AE70" s="12" t="s">
        <v>86</v>
      </c>
      <c r="AF70" s="12" t="s">
        <v>90</v>
      </c>
      <c r="AG70" s="12" t="s">
        <v>90</v>
      </c>
      <c r="AH70" s="12" t="s">
        <v>90</v>
      </c>
      <c r="AI70" s="12" t="s">
        <v>86</v>
      </c>
      <c r="AJ70" s="12" t="s">
        <v>86</v>
      </c>
      <c r="AK70" s="12" t="s">
        <v>86</v>
      </c>
      <c r="AL70" s="12" t="s">
        <v>90</v>
      </c>
      <c r="AM70" s="12" t="s">
        <v>90</v>
      </c>
      <c r="AN70" s="12" t="s">
        <v>90</v>
      </c>
      <c r="AO70" s="12" t="s">
        <v>86</v>
      </c>
      <c r="AP70" s="12" t="s">
        <v>90</v>
      </c>
      <c r="AQ70" s="12" t="s">
        <v>90</v>
      </c>
      <c r="AR70" s="12" t="s">
        <v>90</v>
      </c>
      <c r="AS70" s="12" t="s">
        <v>86</v>
      </c>
      <c r="AT70" s="12" t="s">
        <v>90</v>
      </c>
      <c r="AU70" s="12"/>
      <c r="AV70" s="12" t="s">
        <v>90</v>
      </c>
      <c r="AW70" s="12"/>
      <c r="AX70" s="12" t="s">
        <v>90</v>
      </c>
      <c r="AY70" s="12" t="s">
        <v>86</v>
      </c>
      <c r="AZ70" s="12" t="s">
        <v>86</v>
      </c>
      <c r="BA70" s="12" t="s">
        <v>86</v>
      </c>
      <c r="BB70" s="12" t="s">
        <v>90</v>
      </c>
      <c r="BC70" s="12" t="s">
        <v>86</v>
      </c>
      <c r="BD70" s="15">
        <f>COUNTIF(B70:BC70, "a")</f>
        <v>22</v>
      </c>
      <c r="BE70" s="15">
        <f>COUNTIF(B70:BC70, "n")</f>
        <v>30</v>
      </c>
    </row>
    <row r="71" spans="1:64" ht="15" thickBot="1" x14ac:dyDescent="0.4">
      <c r="A71" s="4" t="s">
        <v>57</v>
      </c>
      <c r="B71" s="4">
        <v>1</v>
      </c>
      <c r="C71" s="4"/>
      <c r="D71" s="4"/>
      <c r="E71" s="4">
        <v>1</v>
      </c>
      <c r="F71" s="4"/>
      <c r="G71" s="4">
        <v>1</v>
      </c>
      <c r="H71" s="4"/>
      <c r="I71" s="4"/>
      <c r="J71" s="4"/>
      <c r="K71" s="4"/>
      <c r="L71" s="4"/>
      <c r="M71" s="4"/>
      <c r="N71" s="4"/>
      <c r="O71" s="4"/>
      <c r="P71" s="4"/>
      <c r="Q71" s="4"/>
      <c r="R71" s="4"/>
      <c r="S71" s="4">
        <v>1</v>
      </c>
      <c r="T71" s="12"/>
      <c r="U71" s="12"/>
      <c r="V71" s="12"/>
      <c r="W71" s="12"/>
      <c r="X71" s="12"/>
      <c r="Y71" s="12">
        <v>1</v>
      </c>
      <c r="Z71" s="12"/>
      <c r="AA71" s="12"/>
      <c r="AB71" s="12">
        <v>1</v>
      </c>
      <c r="AC71" s="12"/>
      <c r="AD71" s="12">
        <v>1</v>
      </c>
      <c r="AE71" s="12"/>
      <c r="AF71" s="12"/>
      <c r="AG71" s="12"/>
      <c r="AH71" s="12"/>
      <c r="AI71" s="12"/>
      <c r="AJ71" s="12">
        <v>1</v>
      </c>
      <c r="AK71" s="12"/>
      <c r="AL71" s="12"/>
      <c r="AM71" s="12"/>
      <c r="AN71" s="12"/>
      <c r="AO71" s="12"/>
      <c r="AP71" s="12"/>
      <c r="AQ71" s="12"/>
      <c r="AR71" s="12"/>
      <c r="AS71" s="12"/>
      <c r="AT71" s="12"/>
      <c r="AU71" s="12"/>
      <c r="AV71" s="12"/>
      <c r="AW71" s="12"/>
      <c r="AX71" s="12"/>
      <c r="AY71" s="12">
        <v>1</v>
      </c>
      <c r="AZ71" s="12"/>
      <c r="BA71" s="12"/>
      <c r="BB71" s="12"/>
      <c r="BC71" s="12"/>
      <c r="BD71" s="15">
        <f t="shared" ref="BD71:BD78" si="48">SUM(B71:BC71)</f>
        <v>9</v>
      </c>
    </row>
    <row r="72" spans="1:64" ht="15" thickBot="1" x14ac:dyDescent="0.4">
      <c r="A72" s="4" t="s">
        <v>58</v>
      </c>
      <c r="B72" s="4"/>
      <c r="C72" s="4"/>
      <c r="D72" s="4"/>
      <c r="E72" s="4"/>
      <c r="F72" s="4"/>
      <c r="G72" s="4"/>
      <c r="H72" s="4"/>
      <c r="I72" s="4"/>
      <c r="J72" s="4"/>
      <c r="K72" s="4"/>
      <c r="L72" s="4"/>
      <c r="M72" s="4"/>
      <c r="N72" s="4"/>
      <c r="O72" s="4"/>
      <c r="P72" s="4"/>
      <c r="Q72" s="4"/>
      <c r="R72" s="4"/>
      <c r="S72" s="4"/>
      <c r="T72" s="12"/>
      <c r="U72" s="12"/>
      <c r="V72" s="12"/>
      <c r="W72" s="12"/>
      <c r="X72" s="12"/>
      <c r="Y72" s="12"/>
      <c r="Z72" s="12"/>
      <c r="AA72" s="12"/>
      <c r="AB72" s="12"/>
      <c r="AC72" s="12"/>
      <c r="AD72" s="12"/>
      <c r="AE72" s="12">
        <v>1</v>
      </c>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5">
        <f t="shared" si="48"/>
        <v>1</v>
      </c>
    </row>
    <row r="73" spans="1:64" ht="15" thickBot="1" x14ac:dyDescent="0.4">
      <c r="A73" s="4" t="s">
        <v>59</v>
      </c>
      <c r="B73" s="4"/>
      <c r="C73" s="4"/>
      <c r="D73" s="4"/>
      <c r="E73" s="4"/>
      <c r="F73" s="4"/>
      <c r="G73" s="4"/>
      <c r="H73" s="4"/>
      <c r="I73" s="4"/>
      <c r="J73" s="4"/>
      <c r="K73" s="4"/>
      <c r="L73" s="4"/>
      <c r="M73" s="4"/>
      <c r="N73" s="4"/>
      <c r="O73" s="4">
        <v>1</v>
      </c>
      <c r="P73" s="4"/>
      <c r="Q73" s="4"/>
      <c r="R73" s="4"/>
      <c r="S73" s="4"/>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5">
        <f t="shared" si="48"/>
        <v>1</v>
      </c>
    </row>
    <row r="74" spans="1:64" ht="15" thickBot="1" x14ac:dyDescent="0.4">
      <c r="A74" s="4" t="s">
        <v>60</v>
      </c>
      <c r="B74" s="4"/>
      <c r="C74" s="4"/>
      <c r="D74" s="4"/>
      <c r="E74" s="4"/>
      <c r="F74" s="4"/>
      <c r="G74" s="4"/>
      <c r="H74" s="4"/>
      <c r="I74" s="4"/>
      <c r="J74" s="4"/>
      <c r="K74" s="4"/>
      <c r="L74" s="4"/>
      <c r="M74" s="4"/>
      <c r="N74" s="4"/>
      <c r="O74" s="4"/>
      <c r="P74" s="4"/>
      <c r="Q74" s="4"/>
      <c r="R74" s="4"/>
      <c r="S74" s="4"/>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v>1</v>
      </c>
      <c r="BA74" s="12"/>
      <c r="BB74" s="12"/>
      <c r="BC74" s="12"/>
      <c r="BD74" s="15">
        <f t="shared" si="48"/>
        <v>1</v>
      </c>
    </row>
    <row r="75" spans="1:64" ht="15" thickBot="1" x14ac:dyDescent="0.4">
      <c r="A75" s="4" t="s">
        <v>61</v>
      </c>
      <c r="B75" s="4"/>
      <c r="C75" s="4">
        <v>1</v>
      </c>
      <c r="D75" s="4"/>
      <c r="E75" s="4">
        <v>1</v>
      </c>
      <c r="F75" s="4"/>
      <c r="G75" s="4"/>
      <c r="H75" s="4"/>
      <c r="I75" s="4"/>
      <c r="J75" s="4"/>
      <c r="K75" s="4"/>
      <c r="L75" s="4"/>
      <c r="M75" s="4"/>
      <c r="N75" s="4"/>
      <c r="O75" s="4"/>
      <c r="P75" s="4"/>
      <c r="Q75" s="4"/>
      <c r="R75" s="4"/>
      <c r="S75" s="4"/>
      <c r="T75" s="12"/>
      <c r="U75" s="12"/>
      <c r="V75" s="12"/>
      <c r="W75" s="12"/>
      <c r="X75" s="12"/>
      <c r="Y75" s="12"/>
      <c r="Z75" s="12"/>
      <c r="AA75" s="12"/>
      <c r="AB75" s="12"/>
      <c r="AC75" s="12"/>
      <c r="AD75" s="12"/>
      <c r="AE75" s="12"/>
      <c r="AF75" s="12"/>
      <c r="AG75" s="12"/>
      <c r="AH75" s="12"/>
      <c r="AI75" s="12"/>
      <c r="AJ75" s="12"/>
      <c r="AK75" s="12"/>
      <c r="AL75" s="12"/>
      <c r="AM75" s="12">
        <v>1</v>
      </c>
      <c r="AN75" s="12"/>
      <c r="AO75" s="12">
        <v>1</v>
      </c>
      <c r="AP75" s="12"/>
      <c r="AQ75" s="12"/>
      <c r="AR75" s="12"/>
      <c r="AS75" s="12"/>
      <c r="AT75" s="12"/>
      <c r="AU75" s="12"/>
      <c r="AV75" s="12"/>
      <c r="AW75" s="12"/>
      <c r="AX75" s="12"/>
      <c r="AY75" s="12"/>
      <c r="AZ75" s="12"/>
      <c r="BA75" s="12"/>
      <c r="BB75" s="12"/>
      <c r="BC75" s="12"/>
      <c r="BD75" s="15">
        <f t="shared" si="48"/>
        <v>4</v>
      </c>
    </row>
    <row r="76" spans="1:64" ht="15" thickBot="1" x14ac:dyDescent="0.4">
      <c r="A76" s="4" t="s">
        <v>62</v>
      </c>
      <c r="B76" s="4"/>
      <c r="C76" s="4"/>
      <c r="D76" s="4"/>
      <c r="E76" s="4"/>
      <c r="F76" s="4"/>
      <c r="G76" s="4">
        <v>1</v>
      </c>
      <c r="H76" s="4"/>
      <c r="I76" s="4"/>
      <c r="J76" s="4"/>
      <c r="K76" s="4"/>
      <c r="L76" s="4"/>
      <c r="M76" s="4"/>
      <c r="N76" s="4"/>
      <c r="O76" s="4"/>
      <c r="P76" s="4"/>
      <c r="Q76" s="4"/>
      <c r="R76" s="4"/>
      <c r="S76" s="4"/>
      <c r="T76" s="12"/>
      <c r="U76" s="12"/>
      <c r="V76" s="12"/>
      <c r="W76" s="12"/>
      <c r="X76" s="12"/>
      <c r="Y76" s="12"/>
      <c r="Z76" s="12"/>
      <c r="AA76" s="12"/>
      <c r="AB76" s="12">
        <v>1</v>
      </c>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v>1</v>
      </c>
      <c r="BA76" s="12"/>
      <c r="BB76" s="12"/>
      <c r="BC76" s="12">
        <v>1</v>
      </c>
      <c r="BD76" s="15">
        <f t="shared" si="48"/>
        <v>4</v>
      </c>
    </row>
    <row r="77" spans="1:64" ht="15" thickBot="1" x14ac:dyDescent="0.4">
      <c r="A77" s="4" t="s">
        <v>63</v>
      </c>
      <c r="B77" s="4"/>
      <c r="C77" s="4"/>
      <c r="D77" s="4"/>
      <c r="E77" s="4">
        <v>1</v>
      </c>
      <c r="F77" s="4"/>
      <c r="G77" s="4">
        <v>1</v>
      </c>
      <c r="H77" s="4"/>
      <c r="I77" s="4"/>
      <c r="J77" s="4"/>
      <c r="K77" s="4"/>
      <c r="L77" s="4"/>
      <c r="M77" s="4">
        <v>1</v>
      </c>
      <c r="N77" s="4"/>
      <c r="O77" s="4"/>
      <c r="P77" s="4"/>
      <c r="Q77" s="4"/>
      <c r="R77" s="4"/>
      <c r="S77" s="4"/>
      <c r="T77" s="12"/>
      <c r="U77" s="12"/>
      <c r="V77" s="12"/>
      <c r="W77" s="12"/>
      <c r="X77" s="12"/>
      <c r="Y77" s="12"/>
      <c r="Z77" s="12"/>
      <c r="AA77" s="12"/>
      <c r="AB77" s="12">
        <v>1</v>
      </c>
      <c r="AC77" s="12"/>
      <c r="AD77" s="12"/>
      <c r="AE77" s="12"/>
      <c r="AF77" s="12"/>
      <c r="AG77" s="12"/>
      <c r="AH77" s="12"/>
      <c r="AI77" s="12">
        <v>1</v>
      </c>
      <c r="AJ77" s="12"/>
      <c r="AK77" s="12"/>
      <c r="AL77" s="12"/>
      <c r="AM77" s="12"/>
      <c r="AN77" s="12"/>
      <c r="AO77" s="12"/>
      <c r="AP77" s="12"/>
      <c r="AQ77" s="12"/>
      <c r="AR77" s="12"/>
      <c r="AS77" s="12">
        <v>1</v>
      </c>
      <c r="AT77" s="12"/>
      <c r="AU77" s="12"/>
      <c r="AV77" s="12"/>
      <c r="AW77" s="12"/>
      <c r="AX77" s="12"/>
      <c r="AY77" s="12">
        <v>1</v>
      </c>
      <c r="AZ77" s="12"/>
      <c r="BA77" s="12"/>
      <c r="BB77" s="12"/>
      <c r="BC77" s="12"/>
      <c r="BD77" s="15">
        <f t="shared" si="48"/>
        <v>7</v>
      </c>
    </row>
    <row r="78" spans="1:64" ht="15" thickBot="1" x14ac:dyDescent="0.4">
      <c r="A78" s="4" t="s">
        <v>64</v>
      </c>
      <c r="B78" s="4">
        <v>1</v>
      </c>
      <c r="C78" s="4"/>
      <c r="D78" s="4"/>
      <c r="E78" s="4">
        <v>1</v>
      </c>
      <c r="F78" s="4"/>
      <c r="G78" s="4">
        <v>1</v>
      </c>
      <c r="H78" s="4"/>
      <c r="I78" s="4"/>
      <c r="J78" s="4"/>
      <c r="K78" s="4"/>
      <c r="L78" s="4">
        <v>1</v>
      </c>
      <c r="M78" s="4"/>
      <c r="N78" s="4"/>
      <c r="O78" s="4">
        <v>1</v>
      </c>
      <c r="P78" s="4"/>
      <c r="Q78" s="4"/>
      <c r="R78" s="4">
        <v>1</v>
      </c>
      <c r="S78" s="4"/>
      <c r="T78" s="12"/>
      <c r="U78" s="12"/>
      <c r="V78" s="12"/>
      <c r="W78" s="12"/>
      <c r="X78" s="12"/>
      <c r="Y78" s="12"/>
      <c r="Z78" s="12"/>
      <c r="AA78" s="12"/>
      <c r="AB78" s="12">
        <v>1</v>
      </c>
      <c r="AC78" s="12"/>
      <c r="AD78" s="12"/>
      <c r="AE78" s="12"/>
      <c r="AF78" s="12"/>
      <c r="AG78" s="12"/>
      <c r="AH78" s="12"/>
      <c r="AI78" s="12">
        <v>1</v>
      </c>
      <c r="AJ78" s="12"/>
      <c r="AK78" s="12">
        <v>1</v>
      </c>
      <c r="AL78" s="12"/>
      <c r="AM78" s="12"/>
      <c r="AN78" s="12"/>
      <c r="AO78" s="12">
        <v>1</v>
      </c>
      <c r="AP78" s="12"/>
      <c r="AQ78" s="12"/>
      <c r="AR78" s="12"/>
      <c r="AS78" s="12"/>
      <c r="AT78" s="12"/>
      <c r="AU78" s="12"/>
      <c r="AV78" s="12"/>
      <c r="AW78" s="12"/>
      <c r="AX78" s="12"/>
      <c r="AY78" s="12">
        <v>1</v>
      </c>
      <c r="AZ78" s="12"/>
      <c r="BA78" s="12"/>
      <c r="BB78" s="12"/>
      <c r="BC78" s="12"/>
      <c r="BD78" s="15">
        <f t="shared" si="48"/>
        <v>11</v>
      </c>
    </row>
    <row r="79" spans="1:64" ht="15" thickBot="1" x14ac:dyDescent="0.4">
      <c r="A79" s="4" t="s">
        <v>84</v>
      </c>
      <c r="B79" s="4"/>
      <c r="C79" s="4"/>
      <c r="D79" s="4"/>
      <c r="E79" s="4"/>
      <c r="F79" s="4"/>
      <c r="G79" s="4"/>
      <c r="H79" s="4"/>
      <c r="I79" s="4"/>
      <c r="J79" s="4"/>
      <c r="K79" s="4"/>
      <c r="L79" s="4"/>
      <c r="M79" s="4"/>
      <c r="N79" s="4"/>
      <c r="O79" s="4"/>
      <c r="P79" s="4"/>
      <c r="Q79" s="4"/>
      <c r="R79" s="4"/>
      <c r="S79" s="4"/>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t="s">
        <v>285</v>
      </c>
      <c r="BB79" s="12"/>
      <c r="BC79" s="12"/>
    </row>
    <row r="80" spans="1:64" x14ac:dyDescent="0.35">
      <c r="A80" s="3"/>
    </row>
    <row r="81" spans="1:73" ht="19" thickBot="1" x14ac:dyDescent="0.4">
      <c r="A81" s="2" t="s">
        <v>77</v>
      </c>
      <c r="BE81" t="s">
        <v>325</v>
      </c>
      <c r="BF81" t="s">
        <v>327</v>
      </c>
      <c r="BG81" t="s">
        <v>328</v>
      </c>
      <c r="BH81" t="s">
        <v>326</v>
      </c>
      <c r="BI81" t="s">
        <v>329</v>
      </c>
      <c r="BK81" t="s">
        <v>325</v>
      </c>
      <c r="BL81" t="s">
        <v>327</v>
      </c>
      <c r="BM81" t="s">
        <v>328</v>
      </c>
      <c r="BN81" t="s">
        <v>326</v>
      </c>
      <c r="BO81" t="s">
        <v>329</v>
      </c>
      <c r="BS81" t="s">
        <v>330</v>
      </c>
      <c r="BT81" t="s">
        <v>331</v>
      </c>
      <c r="BU81" t="s">
        <v>332</v>
      </c>
    </row>
    <row r="82" spans="1:73" ht="15" thickBot="1" x14ac:dyDescent="0.4">
      <c r="A82" s="5" t="s">
        <v>65</v>
      </c>
      <c r="B82" s="4">
        <v>2</v>
      </c>
      <c r="C82" s="4">
        <v>1</v>
      </c>
      <c r="D82" s="4">
        <v>2</v>
      </c>
      <c r="E82" s="4">
        <v>2</v>
      </c>
      <c r="F82" s="4">
        <v>1</v>
      </c>
      <c r="G82" s="4">
        <v>2</v>
      </c>
      <c r="H82" s="4">
        <v>2</v>
      </c>
      <c r="I82" s="4" t="s">
        <v>232</v>
      </c>
      <c r="J82" s="4">
        <v>2</v>
      </c>
      <c r="K82" s="4" t="s">
        <v>232</v>
      </c>
      <c r="L82" s="4">
        <v>1</v>
      </c>
      <c r="M82" s="4">
        <v>2</v>
      </c>
      <c r="N82" s="4">
        <v>2</v>
      </c>
      <c r="O82" s="4" t="s">
        <v>232</v>
      </c>
      <c r="P82" s="4">
        <v>1</v>
      </c>
      <c r="Q82" s="4">
        <v>1</v>
      </c>
      <c r="R82" s="4">
        <v>1</v>
      </c>
      <c r="S82" s="4">
        <v>1</v>
      </c>
      <c r="T82" s="12">
        <v>3</v>
      </c>
      <c r="U82" s="12">
        <v>1</v>
      </c>
      <c r="V82" s="12">
        <v>2</v>
      </c>
      <c r="W82" s="12">
        <v>2</v>
      </c>
      <c r="X82" s="12">
        <v>2</v>
      </c>
      <c r="Y82" s="12">
        <v>3</v>
      </c>
      <c r="Z82" s="12">
        <v>2</v>
      </c>
      <c r="AA82" s="12">
        <v>1</v>
      </c>
      <c r="AB82" s="12">
        <v>2</v>
      </c>
      <c r="AC82" s="12">
        <v>2</v>
      </c>
      <c r="AD82" s="12">
        <v>1</v>
      </c>
      <c r="AE82" s="12">
        <v>3</v>
      </c>
      <c r="AF82" s="12">
        <v>2</v>
      </c>
      <c r="AG82" s="12">
        <v>3</v>
      </c>
      <c r="AH82" s="12">
        <v>2</v>
      </c>
      <c r="AI82" s="12">
        <v>2</v>
      </c>
      <c r="AJ82" s="12">
        <v>1</v>
      </c>
      <c r="AK82" s="12">
        <v>2</v>
      </c>
      <c r="AL82" s="12">
        <v>2</v>
      </c>
      <c r="AM82" s="12">
        <v>2</v>
      </c>
      <c r="AN82" s="12">
        <v>3</v>
      </c>
      <c r="AO82" s="12">
        <v>3</v>
      </c>
      <c r="AP82" s="12">
        <v>2</v>
      </c>
      <c r="AQ82" s="12">
        <v>3</v>
      </c>
      <c r="AR82" s="12" t="s">
        <v>232</v>
      </c>
      <c r="AS82" s="12">
        <v>1</v>
      </c>
      <c r="AT82" s="12">
        <v>3</v>
      </c>
      <c r="AU82" s="12">
        <v>2</v>
      </c>
      <c r="AV82" s="12">
        <v>2</v>
      </c>
      <c r="AW82" s="12">
        <v>3</v>
      </c>
      <c r="AX82" s="12">
        <v>3</v>
      </c>
      <c r="AY82" s="12">
        <v>2</v>
      </c>
      <c r="AZ82" s="12">
        <v>1</v>
      </c>
      <c r="BA82" s="12">
        <v>3</v>
      </c>
      <c r="BB82" s="12">
        <v>2</v>
      </c>
      <c r="BC82" s="12">
        <v>2</v>
      </c>
      <c r="BD82" s="14">
        <f>AVERAGE(B82:BC82)</f>
        <v>1.96</v>
      </c>
      <c r="BE82">
        <f>COUNTIF(B82:BC82, 1)</f>
        <v>13</v>
      </c>
      <c r="BF82">
        <f>COUNTIF(B82:BC82, 2)</f>
        <v>26</v>
      </c>
      <c r="BG82">
        <f>COUNTIF(B82:BC82,3)</f>
        <v>11</v>
      </c>
      <c r="BH82">
        <f>COUNTIF(B82:BC82, 4)</f>
        <v>0</v>
      </c>
      <c r="BI82">
        <f>COUNTIF(B82:BC82, "N")</f>
        <v>4</v>
      </c>
      <c r="BK82" s="20">
        <f>BE82/SUM($BE82:$BI82)</f>
        <v>0.24074074074074073</v>
      </c>
      <c r="BL82" s="20">
        <f t="shared" ref="BL82:BO83" si="49">BF82/SUM($BE82:$BI82)</f>
        <v>0.48148148148148145</v>
      </c>
      <c r="BM82" s="20">
        <f t="shared" si="49"/>
        <v>0.20370370370370369</v>
      </c>
      <c r="BN82" s="20">
        <f t="shared" si="49"/>
        <v>0</v>
      </c>
      <c r="BO82" s="20">
        <f t="shared" si="49"/>
        <v>7.407407407407407E-2</v>
      </c>
      <c r="BS82" s="20">
        <f>(BE82+BF82)/SUM(BE82:BI82)</f>
        <v>0.72222222222222221</v>
      </c>
      <c r="BT82" s="20">
        <f>(BG82+BH82)/SUM(BE82:BI82)</f>
        <v>0.20370370370370369</v>
      </c>
      <c r="BU82" s="20">
        <f>BI82/SUM(BE82:BI82)</f>
        <v>7.407407407407407E-2</v>
      </c>
    </row>
    <row r="83" spans="1:73" ht="15" thickBot="1" x14ac:dyDescent="0.4">
      <c r="A83" s="5" t="s">
        <v>66</v>
      </c>
      <c r="B83" s="4">
        <v>2</v>
      </c>
      <c r="C83" s="4">
        <v>1</v>
      </c>
      <c r="D83" s="4">
        <v>2</v>
      </c>
      <c r="E83" s="4">
        <v>2</v>
      </c>
      <c r="F83" s="4">
        <v>1</v>
      </c>
      <c r="G83" s="4">
        <v>2</v>
      </c>
      <c r="H83" s="4">
        <v>2</v>
      </c>
      <c r="I83" s="4" t="s">
        <v>232</v>
      </c>
      <c r="J83" s="4">
        <v>2</v>
      </c>
      <c r="K83" s="4" t="s">
        <v>232</v>
      </c>
      <c r="L83" s="4">
        <v>1</v>
      </c>
      <c r="M83" s="4">
        <v>2</v>
      </c>
      <c r="N83" s="4">
        <v>2</v>
      </c>
      <c r="O83" s="4">
        <v>3</v>
      </c>
      <c r="P83" s="4">
        <v>1</v>
      </c>
      <c r="Q83" s="4">
        <v>1</v>
      </c>
      <c r="R83" s="4">
        <v>1</v>
      </c>
      <c r="S83" s="4">
        <v>1</v>
      </c>
      <c r="T83" s="12">
        <v>4</v>
      </c>
      <c r="U83" s="12">
        <v>1</v>
      </c>
      <c r="V83" s="12">
        <v>1</v>
      </c>
      <c r="W83" s="12">
        <v>2</v>
      </c>
      <c r="X83" s="12">
        <v>2</v>
      </c>
      <c r="Y83" s="12" t="s">
        <v>232</v>
      </c>
      <c r="Z83" s="12">
        <v>3</v>
      </c>
      <c r="AA83" s="12">
        <v>1</v>
      </c>
      <c r="AB83" s="12">
        <v>2</v>
      </c>
      <c r="AC83" s="12">
        <v>3</v>
      </c>
      <c r="AD83" s="12">
        <v>1</v>
      </c>
      <c r="AE83" s="12">
        <v>2</v>
      </c>
      <c r="AF83" s="12">
        <v>2</v>
      </c>
      <c r="AG83" s="12">
        <v>3</v>
      </c>
      <c r="AH83" s="12">
        <v>2</v>
      </c>
      <c r="AI83" s="12">
        <v>2</v>
      </c>
      <c r="AJ83" s="12">
        <v>1</v>
      </c>
      <c r="AK83" s="12">
        <v>2</v>
      </c>
      <c r="AL83" s="12">
        <v>2</v>
      </c>
      <c r="AM83" s="12">
        <v>2</v>
      </c>
      <c r="AN83" s="12">
        <v>3</v>
      </c>
      <c r="AO83" s="12">
        <v>3</v>
      </c>
      <c r="AP83" s="12" t="s">
        <v>232</v>
      </c>
      <c r="AQ83" s="12">
        <v>3</v>
      </c>
      <c r="AR83" s="12">
        <v>2</v>
      </c>
      <c r="AS83" s="12">
        <v>1</v>
      </c>
      <c r="AT83" s="12">
        <v>3</v>
      </c>
      <c r="AU83" s="12">
        <v>2</v>
      </c>
      <c r="AV83" s="12">
        <v>3</v>
      </c>
      <c r="AW83" s="12">
        <v>3</v>
      </c>
      <c r="AX83" s="12">
        <v>3</v>
      </c>
      <c r="AY83" s="12">
        <v>2</v>
      </c>
      <c r="AZ83" s="12">
        <v>1</v>
      </c>
      <c r="BA83" s="12">
        <v>3</v>
      </c>
      <c r="BB83" s="12">
        <v>2</v>
      </c>
      <c r="BC83" s="12">
        <v>2</v>
      </c>
      <c r="BD83" s="14">
        <f>AVERAGE(B83:BC83)</f>
        <v>2</v>
      </c>
      <c r="BE83">
        <f>COUNTIF(B83:BC83, 1)</f>
        <v>14</v>
      </c>
      <c r="BF83">
        <f>COUNTIF(B83:BC83, 2)</f>
        <v>23</v>
      </c>
      <c r="BG83">
        <f>COUNTIF(B83:BC83,3)</f>
        <v>12</v>
      </c>
      <c r="BH83">
        <f>COUNTIF(B83:BC83, 4)</f>
        <v>1</v>
      </c>
      <c r="BI83">
        <f>COUNTIF(B83:BC83, "N")</f>
        <v>4</v>
      </c>
      <c r="BK83" s="20">
        <f>BE83/SUM($BE83:$BI83)</f>
        <v>0.25925925925925924</v>
      </c>
      <c r="BL83" s="20">
        <f t="shared" si="49"/>
        <v>0.42592592592592593</v>
      </c>
      <c r="BM83" s="20">
        <f t="shared" si="49"/>
        <v>0.22222222222222221</v>
      </c>
      <c r="BN83" s="20">
        <f t="shared" si="49"/>
        <v>1.8518518518518517E-2</v>
      </c>
      <c r="BO83" s="20">
        <f t="shared" si="49"/>
        <v>7.407407407407407E-2</v>
      </c>
      <c r="BS83" s="20">
        <f>(BE83+BF83)/SUM(BE83:BI83)</f>
        <v>0.68518518518518523</v>
      </c>
      <c r="BT83" s="20">
        <f>(BG83+BH83)/SUM(BE83:BI83)</f>
        <v>0.24074074074074073</v>
      </c>
      <c r="BU83" s="20">
        <f>BI83/SUM(BE83:BI83)</f>
        <v>7.407407407407407E-2</v>
      </c>
    </row>
    <row r="84" spans="1:73" s="9" customFormat="1" ht="15" thickBot="1" x14ac:dyDescent="0.4">
      <c r="A84" s="8"/>
      <c r="AK84" s="9" t="s">
        <v>120</v>
      </c>
      <c r="BD84" s="16"/>
    </row>
    <row r="85" spans="1:73" ht="15" thickBot="1" x14ac:dyDescent="0.4">
      <c r="A85" s="5" t="s">
        <v>67</v>
      </c>
      <c r="B85" s="4"/>
      <c r="C85" s="4" t="s">
        <v>107</v>
      </c>
      <c r="D85" s="4" t="s">
        <v>141</v>
      </c>
      <c r="E85" s="4"/>
      <c r="F85" s="4"/>
      <c r="G85" s="4"/>
      <c r="H85" s="4"/>
      <c r="I85" s="4"/>
      <c r="J85" s="4"/>
      <c r="K85" s="4"/>
      <c r="L85" s="4"/>
      <c r="M85" s="4"/>
      <c r="N85" s="4"/>
      <c r="O85" s="4"/>
      <c r="P85" s="4"/>
      <c r="Q85" s="4"/>
      <c r="R85" s="4" t="s">
        <v>198</v>
      </c>
      <c r="S85" s="4"/>
      <c r="T85" s="12"/>
      <c r="U85" s="12" t="s">
        <v>196</v>
      </c>
      <c r="V85" s="12"/>
      <c r="W85" s="12"/>
      <c r="X85" s="12"/>
      <c r="Y85" s="12"/>
      <c r="Z85" s="12"/>
      <c r="AA85" s="12"/>
      <c r="AB85" s="12" t="s">
        <v>155</v>
      </c>
      <c r="AC85" s="12"/>
      <c r="AD85" s="12"/>
      <c r="AE85" s="12"/>
      <c r="AF85" s="12" t="s">
        <v>143</v>
      </c>
      <c r="AG85" s="12"/>
      <c r="AH85" s="12"/>
      <c r="AI85" s="12" t="s">
        <v>123</v>
      </c>
      <c r="AJ85" s="12"/>
      <c r="AK85" s="12"/>
      <c r="AL85" s="12"/>
      <c r="AM85" s="12"/>
      <c r="AN85" s="12"/>
      <c r="AO85" s="12"/>
      <c r="AP85" s="12"/>
      <c r="AQ85" s="12"/>
      <c r="AR85" s="12"/>
      <c r="AS85" s="12" t="s">
        <v>111</v>
      </c>
      <c r="AT85" s="12"/>
      <c r="AU85" s="12"/>
      <c r="AV85" s="12"/>
      <c r="AW85" s="12"/>
      <c r="AX85" s="12"/>
      <c r="AY85" s="12" t="s">
        <v>300</v>
      </c>
      <c r="AZ85" s="12"/>
      <c r="BA85" s="12" t="s">
        <v>301</v>
      </c>
      <c r="BB85" s="22"/>
      <c r="BC85" s="22" t="s">
        <v>298</v>
      </c>
    </row>
    <row r="86" spans="1:73" ht="15" thickBot="1" x14ac:dyDescent="0.4">
      <c r="A86" s="1" t="s">
        <v>78</v>
      </c>
      <c r="B86" s="4"/>
      <c r="C86" s="4" t="s">
        <v>108</v>
      </c>
      <c r="D86" s="4"/>
      <c r="E86" s="4"/>
      <c r="F86" s="4"/>
      <c r="G86" s="4"/>
      <c r="H86" s="4"/>
      <c r="I86" s="4"/>
      <c r="J86" s="4"/>
      <c r="K86" s="4"/>
      <c r="L86" s="4" t="s">
        <v>218</v>
      </c>
      <c r="M86" s="4"/>
      <c r="N86" s="4"/>
      <c r="O86" s="4" t="s">
        <v>213</v>
      </c>
      <c r="P86" s="4"/>
      <c r="Q86" s="4"/>
      <c r="R86" s="4"/>
      <c r="S86" s="4"/>
      <c r="T86" s="12"/>
      <c r="U86" s="12"/>
      <c r="V86" s="12"/>
      <c r="W86" s="12"/>
      <c r="X86" s="12"/>
      <c r="Y86" s="12"/>
      <c r="Z86" s="12"/>
      <c r="AA86" s="12"/>
      <c r="AB86" s="12" t="s">
        <v>156</v>
      </c>
      <c r="AC86" s="12" t="s">
        <v>142</v>
      </c>
      <c r="AD86" s="12"/>
      <c r="AE86" s="12"/>
      <c r="AF86" s="12"/>
      <c r="AG86" s="12"/>
      <c r="AH86" s="12"/>
      <c r="AI86" s="12" t="s">
        <v>124</v>
      </c>
      <c r="AJ86" s="12"/>
      <c r="AK86" s="12"/>
      <c r="AL86" s="12"/>
      <c r="AM86" s="12"/>
      <c r="AN86" s="12"/>
      <c r="AO86" s="12"/>
      <c r="AP86" s="12"/>
      <c r="AQ86" s="12"/>
      <c r="AR86" s="12"/>
      <c r="AS86" s="12" t="s">
        <v>112</v>
      </c>
      <c r="AT86" s="12" t="s">
        <v>109</v>
      </c>
      <c r="AU86" s="12"/>
      <c r="AV86" s="12"/>
      <c r="AW86" s="12"/>
      <c r="AX86" s="12"/>
      <c r="AY86" s="12" t="s">
        <v>313</v>
      </c>
      <c r="AZ86" s="12"/>
      <c r="BA86" s="12" t="s">
        <v>315</v>
      </c>
      <c r="BB86" s="22"/>
      <c r="BC86" s="22" t="s">
        <v>310</v>
      </c>
    </row>
    <row r="87" spans="1:73" ht="15" thickBot="1" x14ac:dyDescent="0.4">
      <c r="H87" t="s">
        <v>177</v>
      </c>
      <c r="M87" t="s">
        <v>205</v>
      </c>
      <c r="P87" t="s">
        <v>209</v>
      </c>
      <c r="BE87" t="s">
        <v>321</v>
      </c>
      <c r="BF87" t="s">
        <v>322</v>
      </c>
      <c r="BG87" t="s">
        <v>323</v>
      </c>
    </row>
    <row r="88" spans="1:73" ht="15" thickBot="1" x14ac:dyDescent="0.4">
      <c r="A88" s="5" t="s">
        <v>81</v>
      </c>
      <c r="B88" s="4" t="s">
        <v>88</v>
      </c>
      <c r="C88" s="4" t="s">
        <v>104</v>
      </c>
      <c r="D88" s="4" t="s">
        <v>89</v>
      </c>
      <c r="E88" s="4" t="s">
        <v>88</v>
      </c>
      <c r="F88" s="4" t="s">
        <v>104</v>
      </c>
      <c r="G88" s="4" t="s">
        <v>88</v>
      </c>
      <c r="H88" s="4" t="s">
        <v>89</v>
      </c>
      <c r="I88" s="4" t="s">
        <v>104</v>
      </c>
      <c r="J88" s="4" t="s">
        <v>104</v>
      </c>
      <c r="K88" s="4" t="s">
        <v>104</v>
      </c>
      <c r="L88" s="4" t="s">
        <v>104</v>
      </c>
      <c r="M88" s="4" t="s">
        <v>104</v>
      </c>
      <c r="N88" s="4" t="s">
        <v>88</v>
      </c>
      <c r="O88" s="4" t="s">
        <v>104</v>
      </c>
      <c r="P88" s="4" t="s">
        <v>88</v>
      </c>
      <c r="Q88" s="4" t="s">
        <v>88</v>
      </c>
      <c r="R88" s="4" t="s">
        <v>104</v>
      </c>
      <c r="S88" s="4" t="s">
        <v>104</v>
      </c>
      <c r="T88" s="12" t="s">
        <v>104</v>
      </c>
      <c r="U88" s="12" t="s">
        <v>104</v>
      </c>
      <c r="V88" s="12" t="s">
        <v>104</v>
      </c>
      <c r="W88" s="12" t="s">
        <v>104</v>
      </c>
      <c r="X88" s="12" t="s">
        <v>88</v>
      </c>
      <c r="Y88" s="12" t="s">
        <v>89</v>
      </c>
      <c r="Z88" s="12" t="s">
        <v>88</v>
      </c>
      <c r="AA88" s="12" t="s">
        <v>88</v>
      </c>
      <c r="AB88" s="12" t="s">
        <v>88</v>
      </c>
      <c r="AC88" s="12" t="s">
        <v>104</v>
      </c>
      <c r="AD88" s="12" t="s">
        <v>104</v>
      </c>
      <c r="AE88" s="12" t="s">
        <v>88</v>
      </c>
      <c r="AF88" s="12" t="s">
        <v>88</v>
      </c>
      <c r="AG88" s="12" t="s">
        <v>89</v>
      </c>
      <c r="AH88" s="12" t="s">
        <v>88</v>
      </c>
      <c r="AI88" s="12" t="s">
        <v>88</v>
      </c>
      <c r="AJ88" s="12" t="s">
        <v>104</v>
      </c>
      <c r="AK88" s="12" t="s">
        <v>88</v>
      </c>
      <c r="AL88" s="12" t="s">
        <v>89</v>
      </c>
      <c r="AM88" s="12" t="s">
        <v>88</v>
      </c>
      <c r="AN88" s="12" t="s">
        <v>89</v>
      </c>
      <c r="AO88" s="12" t="s">
        <v>104</v>
      </c>
      <c r="AP88" s="12" t="s">
        <v>88</v>
      </c>
      <c r="AQ88" s="12" t="s">
        <v>88</v>
      </c>
      <c r="AR88" s="12" t="s">
        <v>89</v>
      </c>
      <c r="AS88" s="12" t="s">
        <v>104</v>
      </c>
      <c r="AT88" s="12" t="s">
        <v>88</v>
      </c>
      <c r="AU88" s="12" t="s">
        <v>89</v>
      </c>
      <c r="AV88" s="12" t="s">
        <v>88</v>
      </c>
      <c r="AW88" s="12" t="s">
        <v>89</v>
      </c>
      <c r="AX88" s="12" t="s">
        <v>89</v>
      </c>
      <c r="AY88" s="12" t="s">
        <v>88</v>
      </c>
      <c r="AZ88" s="12" t="s">
        <v>104</v>
      </c>
      <c r="BA88" s="12" t="s">
        <v>89</v>
      </c>
      <c r="BB88" s="12" t="s">
        <v>104</v>
      </c>
      <c r="BC88" s="12" t="s">
        <v>89</v>
      </c>
      <c r="BE88">
        <f>COUNTIF($B88:$BC88, "m")</f>
        <v>21</v>
      </c>
      <c r="BF88">
        <f>COUNTIF($B88:$BC88, "o")</f>
        <v>21</v>
      </c>
      <c r="BG88">
        <f>COUNTIF($B88:$BC88, "s")</f>
        <v>12</v>
      </c>
    </row>
    <row r="89" spans="1:73" ht="15" thickBot="1" x14ac:dyDescent="0.4">
      <c r="A89" s="1" t="s">
        <v>80</v>
      </c>
      <c r="B89" s="4">
        <v>2</v>
      </c>
      <c r="C89" s="4">
        <v>2</v>
      </c>
      <c r="D89" s="4">
        <v>2</v>
      </c>
      <c r="E89" s="4">
        <v>2</v>
      </c>
      <c r="F89" s="4">
        <v>2</v>
      </c>
      <c r="G89" s="4">
        <v>2</v>
      </c>
      <c r="H89" s="4">
        <v>2</v>
      </c>
      <c r="I89" s="4">
        <v>2</v>
      </c>
      <c r="J89" s="4">
        <v>2</v>
      </c>
      <c r="K89" s="4">
        <v>2</v>
      </c>
      <c r="L89" s="4">
        <v>2</v>
      </c>
      <c r="M89" s="4">
        <v>2</v>
      </c>
      <c r="N89" s="4">
        <v>2</v>
      </c>
      <c r="O89" s="4">
        <v>2</v>
      </c>
      <c r="P89" s="4">
        <v>2</v>
      </c>
      <c r="Q89" s="4">
        <v>2</v>
      </c>
      <c r="R89" s="4">
        <v>2</v>
      </c>
      <c r="S89" s="4">
        <v>2</v>
      </c>
      <c r="T89" s="12">
        <v>2</v>
      </c>
      <c r="U89" s="12">
        <v>2</v>
      </c>
      <c r="V89" s="12">
        <v>2</v>
      </c>
      <c r="W89" s="12">
        <v>2</v>
      </c>
      <c r="X89" s="12">
        <v>2</v>
      </c>
      <c r="Y89" s="12">
        <v>2</v>
      </c>
      <c r="Z89" s="12">
        <v>2</v>
      </c>
      <c r="AA89" s="12">
        <v>2</v>
      </c>
      <c r="AB89" s="12">
        <v>2</v>
      </c>
      <c r="AC89" s="12">
        <v>2</v>
      </c>
      <c r="AD89" s="12">
        <v>2</v>
      </c>
      <c r="AE89" s="12">
        <v>2</v>
      </c>
      <c r="AF89" s="12">
        <v>2</v>
      </c>
      <c r="AG89" s="12">
        <v>2</v>
      </c>
      <c r="AH89" s="12">
        <v>2</v>
      </c>
      <c r="AI89" s="12">
        <v>2</v>
      </c>
      <c r="AJ89" s="12">
        <v>2</v>
      </c>
      <c r="AK89" s="12">
        <v>2</v>
      </c>
      <c r="AL89" s="12">
        <v>2</v>
      </c>
      <c r="AM89" s="12">
        <v>2</v>
      </c>
      <c r="AN89" s="12">
        <v>2</v>
      </c>
      <c r="AO89" s="12">
        <v>2</v>
      </c>
      <c r="AP89" s="12">
        <v>2</v>
      </c>
      <c r="AQ89" s="12">
        <v>2</v>
      </c>
      <c r="AR89" s="12">
        <v>2</v>
      </c>
      <c r="AS89" s="12">
        <v>2</v>
      </c>
      <c r="AT89" s="12">
        <v>2</v>
      </c>
      <c r="AU89" s="12">
        <v>2</v>
      </c>
      <c r="AV89" s="12">
        <v>2</v>
      </c>
      <c r="AW89" s="12">
        <v>2</v>
      </c>
      <c r="AX89" s="12">
        <v>2</v>
      </c>
      <c r="AY89" s="12">
        <v>2</v>
      </c>
      <c r="AZ89" s="12">
        <v>2</v>
      </c>
      <c r="BA89" s="13" t="s">
        <v>318</v>
      </c>
      <c r="BB89" s="12" t="s">
        <v>210</v>
      </c>
      <c r="BC89" s="12"/>
      <c r="BD89" s="14" t="s">
        <v>126</v>
      </c>
      <c r="BE89" t="s">
        <v>320</v>
      </c>
      <c r="BF89" t="s">
        <v>89</v>
      </c>
      <c r="BG89" t="s">
        <v>319</v>
      </c>
      <c r="BH89" t="s">
        <v>98</v>
      </c>
      <c r="BI89" t="s">
        <v>90</v>
      </c>
    </row>
    <row r="90" spans="1:73" ht="15" thickBot="1" x14ac:dyDescent="0.4">
      <c r="A90" s="1" t="s">
        <v>79</v>
      </c>
      <c r="B90" s="4" t="s">
        <v>89</v>
      </c>
      <c r="C90" s="4" t="s">
        <v>90</v>
      </c>
      <c r="D90" s="4" t="s">
        <v>89</v>
      </c>
      <c r="E90" s="4" t="s">
        <v>89</v>
      </c>
      <c r="F90" s="4" t="s">
        <v>89</v>
      </c>
      <c r="G90" s="4" t="s">
        <v>89</v>
      </c>
      <c r="H90" s="4" t="s">
        <v>89</v>
      </c>
      <c r="I90" s="4" t="s">
        <v>89</v>
      </c>
      <c r="J90" s="4" t="s">
        <v>89</v>
      </c>
      <c r="K90" s="4" t="s">
        <v>89</v>
      </c>
      <c r="L90" s="4" t="s">
        <v>89</v>
      </c>
      <c r="M90" s="4" t="s">
        <v>89</v>
      </c>
      <c r="N90" s="4" t="s">
        <v>98</v>
      </c>
      <c r="O90" s="4" t="s">
        <v>90</v>
      </c>
      <c r="P90" s="4" t="s">
        <v>89</v>
      </c>
      <c r="Q90" s="4" t="s">
        <v>126</v>
      </c>
      <c r="R90" s="4" t="s">
        <v>89</v>
      </c>
      <c r="S90" s="4" t="s">
        <v>89</v>
      </c>
      <c r="T90" s="12" t="s">
        <v>90</v>
      </c>
      <c r="U90" s="12" t="s">
        <v>89</v>
      </c>
      <c r="V90" s="12" t="s">
        <v>89</v>
      </c>
      <c r="W90" s="12" t="s">
        <v>126</v>
      </c>
      <c r="X90" s="12" t="s">
        <v>89</v>
      </c>
      <c r="Y90" s="12" t="s">
        <v>90</v>
      </c>
      <c r="Z90" s="12" t="s">
        <v>89</v>
      </c>
      <c r="AA90" s="12" t="s">
        <v>98</v>
      </c>
      <c r="AB90" s="12" t="s">
        <v>89</v>
      </c>
      <c r="AC90" s="12" t="s">
        <v>126</v>
      </c>
      <c r="AD90" s="12" t="s">
        <v>89</v>
      </c>
      <c r="AE90" s="12" t="s">
        <v>126</v>
      </c>
      <c r="AF90" s="12" t="s">
        <v>90</v>
      </c>
      <c r="AG90" s="12" t="s">
        <v>89</v>
      </c>
      <c r="AH90" s="12" t="s">
        <v>89</v>
      </c>
      <c r="AI90" s="12" t="s">
        <v>89</v>
      </c>
      <c r="AJ90" s="12" t="s">
        <v>89</v>
      </c>
      <c r="AK90" s="12" t="s">
        <v>320</v>
      </c>
      <c r="AL90" s="12" t="s">
        <v>98</v>
      </c>
      <c r="AM90" s="12" t="s">
        <v>98</v>
      </c>
      <c r="AN90" s="12" t="s">
        <v>89</v>
      </c>
      <c r="AO90" s="12" t="s">
        <v>89</v>
      </c>
      <c r="AP90" s="12" t="s">
        <v>89</v>
      </c>
      <c r="AQ90" s="12" t="s">
        <v>90</v>
      </c>
      <c r="AR90" s="12" t="s">
        <v>89</v>
      </c>
      <c r="AS90" s="12" t="s">
        <v>320</v>
      </c>
      <c r="AT90" s="12" t="s">
        <v>89</v>
      </c>
      <c r="AU90" s="12" t="s">
        <v>89</v>
      </c>
      <c r="AV90" s="12" t="s">
        <v>89</v>
      </c>
      <c r="AW90" s="12" t="s">
        <v>89</v>
      </c>
      <c r="AX90" s="12" t="s">
        <v>89</v>
      </c>
      <c r="AY90" s="12" t="s">
        <v>89</v>
      </c>
      <c r="AZ90" s="12" t="s">
        <v>126</v>
      </c>
      <c r="BA90" s="12" t="s">
        <v>319</v>
      </c>
      <c r="BB90" s="12" t="s">
        <v>90</v>
      </c>
      <c r="BC90" s="12" t="s">
        <v>90</v>
      </c>
      <c r="BD90" s="15">
        <f>COUNTIF($B90:$BC90,"u")</f>
        <v>5</v>
      </c>
      <c r="BE90" s="15">
        <f>COUNTIF($B90:$BC90,"u/s")</f>
        <v>2</v>
      </c>
      <c r="BF90" s="15">
        <f>COUNTIF($B90:$BC90,"s")</f>
        <v>34</v>
      </c>
      <c r="BG90" s="15">
        <f>COUNTIF($B90:$BC90,"s/g")</f>
        <v>1</v>
      </c>
      <c r="BH90" s="15">
        <f>COUNTIF($B90:$BC90,"g")</f>
        <v>4</v>
      </c>
      <c r="BI90" s="15">
        <f>COUNTIF($B90:$BC90,"n")</f>
        <v>8</v>
      </c>
    </row>
    <row r="91" spans="1:73" x14ac:dyDescent="0.35">
      <c r="BD91" s="20">
        <f>BD90/SUM($BD90:$BI90)</f>
        <v>9.2592592592592587E-2</v>
      </c>
      <c r="BE91" s="20">
        <f t="shared" ref="BE91:BI91" si="50">BE90/SUM($BD90:$BI90)</f>
        <v>3.7037037037037035E-2</v>
      </c>
      <c r="BF91" s="20">
        <f t="shared" si="50"/>
        <v>0.62962962962962965</v>
      </c>
      <c r="BG91" s="20">
        <f t="shared" si="50"/>
        <v>1.8518518518518517E-2</v>
      </c>
      <c r="BH91" s="20">
        <f t="shared" si="50"/>
        <v>7.407407407407407E-2</v>
      </c>
      <c r="BI91" s="20">
        <f t="shared" si="50"/>
        <v>0.14814814814814814</v>
      </c>
    </row>
    <row r="94" spans="1:73" x14ac:dyDescent="0.35">
      <c r="BC94" t="s">
        <v>126</v>
      </c>
      <c r="BD94" s="14" t="s">
        <v>336</v>
      </c>
    </row>
    <row r="95" spans="1:73" x14ac:dyDescent="0.35">
      <c r="BC95" t="s">
        <v>89</v>
      </c>
      <c r="BD95" s="14" t="s">
        <v>337</v>
      </c>
    </row>
    <row r="96" spans="1:73" x14ac:dyDescent="0.35">
      <c r="BC96" t="s">
        <v>98</v>
      </c>
      <c r="BD96" s="14" t="s">
        <v>338</v>
      </c>
    </row>
    <row r="97" spans="55:56" x14ac:dyDescent="0.35">
      <c r="BC97" t="s">
        <v>90</v>
      </c>
      <c r="BD97" s="14" t="s">
        <v>339</v>
      </c>
    </row>
  </sheetData>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26"/>
  <sheetViews>
    <sheetView zoomScale="80" zoomScaleNormal="80" workbookViewId="0">
      <selection activeCell="B150" sqref="B150"/>
    </sheetView>
  </sheetViews>
  <sheetFormatPr defaultRowHeight="14.5" x14ac:dyDescent="0.35"/>
  <cols>
    <col min="1" max="1" width="5.36328125" style="29" customWidth="1"/>
    <col min="2" max="2" width="183.6328125" style="23" customWidth="1"/>
  </cols>
  <sheetData>
    <row r="2" spans="1:2" ht="18.5" x14ac:dyDescent="0.45">
      <c r="A2" s="32" t="s">
        <v>343</v>
      </c>
      <c r="B2" s="33" t="s">
        <v>82</v>
      </c>
    </row>
    <row r="3" spans="1:2" x14ac:dyDescent="0.35">
      <c r="B3" s="24" t="s">
        <v>242</v>
      </c>
    </row>
    <row r="4" spans="1:2" x14ac:dyDescent="0.35">
      <c r="B4" s="24" t="s">
        <v>237</v>
      </c>
    </row>
    <row r="5" spans="1:2" ht="29" x14ac:dyDescent="0.35">
      <c r="B5" s="24" t="s">
        <v>243</v>
      </c>
    </row>
    <row r="6" spans="1:2" x14ac:dyDescent="0.35">
      <c r="B6" s="24" t="s">
        <v>114</v>
      </c>
    </row>
    <row r="7" spans="1:2" x14ac:dyDescent="0.35">
      <c r="B7" s="24" t="s">
        <v>128</v>
      </c>
    </row>
    <row r="8" spans="1:2" x14ac:dyDescent="0.35">
      <c r="B8" s="24" t="s">
        <v>236</v>
      </c>
    </row>
    <row r="9" spans="1:2" x14ac:dyDescent="0.35">
      <c r="B9" s="24" t="s">
        <v>191</v>
      </c>
    </row>
    <row r="10" spans="1:2" x14ac:dyDescent="0.35">
      <c r="B10" s="24" t="s">
        <v>238</v>
      </c>
    </row>
    <row r="11" spans="1:2" x14ac:dyDescent="0.35">
      <c r="B11" s="24" t="s">
        <v>85</v>
      </c>
    </row>
    <row r="12" spans="1:2" x14ac:dyDescent="0.35">
      <c r="B12" s="24" t="s">
        <v>214</v>
      </c>
    </row>
    <row r="13" spans="1:2" x14ac:dyDescent="0.35">
      <c r="B13" s="24" t="s">
        <v>240</v>
      </c>
    </row>
    <row r="14" spans="1:2" x14ac:dyDescent="0.35">
      <c r="B14" s="24" t="s">
        <v>157</v>
      </c>
    </row>
    <row r="15" spans="1:2" x14ac:dyDescent="0.35">
      <c r="B15" s="24" t="s">
        <v>91</v>
      </c>
    </row>
    <row r="16" spans="1:2" x14ac:dyDescent="0.35">
      <c r="B16" s="24" t="s">
        <v>91</v>
      </c>
    </row>
    <row r="17" spans="2:2" x14ac:dyDescent="0.35">
      <c r="B17" s="24" t="s">
        <v>149</v>
      </c>
    </row>
    <row r="18" spans="2:2" x14ac:dyDescent="0.35">
      <c r="B18" s="24" t="s">
        <v>145</v>
      </c>
    </row>
    <row r="19" spans="2:2" x14ac:dyDescent="0.35">
      <c r="B19" s="24" t="s">
        <v>233</v>
      </c>
    </row>
    <row r="20" spans="2:2" x14ac:dyDescent="0.35">
      <c r="B20" s="24" t="s">
        <v>241</v>
      </c>
    </row>
    <row r="21" spans="2:2" x14ac:dyDescent="0.35">
      <c r="B21" s="24" t="s">
        <v>112</v>
      </c>
    </row>
    <row r="22" spans="2:2" x14ac:dyDescent="0.35">
      <c r="B22" s="24" t="s">
        <v>105</v>
      </c>
    </row>
    <row r="23" spans="2:2" x14ac:dyDescent="0.35">
      <c r="B23" s="24" t="s">
        <v>234</v>
      </c>
    </row>
    <row r="24" spans="2:2" x14ac:dyDescent="0.35">
      <c r="B24" s="24" t="s">
        <v>222</v>
      </c>
    </row>
    <row r="25" spans="2:2" x14ac:dyDescent="0.35">
      <c r="B25" s="24" t="s">
        <v>227</v>
      </c>
    </row>
    <row r="26" spans="2:2" x14ac:dyDescent="0.35">
      <c r="B26" s="24" t="s">
        <v>239</v>
      </c>
    </row>
    <row r="27" spans="2:2" x14ac:dyDescent="0.35">
      <c r="B27" s="24" t="s">
        <v>165</v>
      </c>
    </row>
    <row r="28" spans="2:2" x14ac:dyDescent="0.35">
      <c r="B28" s="24" t="s">
        <v>235</v>
      </c>
    </row>
    <row r="29" spans="2:2" x14ac:dyDescent="0.35">
      <c r="B29" s="24" t="s">
        <v>199</v>
      </c>
    </row>
    <row r="30" spans="2:2" x14ac:dyDescent="0.35">
      <c r="B30" s="24" t="s">
        <v>180</v>
      </c>
    </row>
    <row r="31" spans="2:2" x14ac:dyDescent="0.35">
      <c r="B31" s="24" t="s">
        <v>163</v>
      </c>
    </row>
    <row r="32" spans="2:2" x14ac:dyDescent="0.35">
      <c r="B32" s="24" t="s">
        <v>244</v>
      </c>
    </row>
    <row r="33" spans="1:2" x14ac:dyDescent="0.35">
      <c r="B33" s="24" t="s">
        <v>171</v>
      </c>
    </row>
    <row r="34" spans="1:2" x14ac:dyDescent="0.35">
      <c r="B34" s="24" t="s">
        <v>152</v>
      </c>
    </row>
    <row r="35" spans="1:2" x14ac:dyDescent="0.35">
      <c r="B35" s="24" t="s">
        <v>99</v>
      </c>
    </row>
    <row r="36" spans="1:2" s="9" customFormat="1" x14ac:dyDescent="0.35">
      <c r="A36" s="31"/>
      <c r="B36" s="34"/>
    </row>
    <row r="37" spans="1:2" ht="18.5" x14ac:dyDescent="0.45">
      <c r="A37" s="30" t="s">
        <v>344</v>
      </c>
      <c r="B37" s="28" t="s">
        <v>83</v>
      </c>
    </row>
    <row r="38" spans="1:2" x14ac:dyDescent="0.35">
      <c r="B38" s="24" t="s">
        <v>245</v>
      </c>
    </row>
    <row r="39" spans="1:2" x14ac:dyDescent="0.35">
      <c r="B39" s="24" t="s">
        <v>200</v>
      </c>
    </row>
    <row r="40" spans="1:2" x14ac:dyDescent="0.35">
      <c r="B40" s="24" t="s">
        <v>248</v>
      </c>
    </row>
    <row r="41" spans="1:2" x14ac:dyDescent="0.35">
      <c r="B41" s="24" t="s">
        <v>246</v>
      </c>
    </row>
    <row r="42" spans="1:2" x14ac:dyDescent="0.35">
      <c r="B42" s="24" t="s">
        <v>166</v>
      </c>
    </row>
    <row r="43" spans="1:2" x14ac:dyDescent="0.35">
      <c r="B43" s="24" t="s">
        <v>228</v>
      </c>
    </row>
    <row r="44" spans="1:2" x14ac:dyDescent="0.35">
      <c r="B44" s="24" t="s">
        <v>192</v>
      </c>
    </row>
    <row r="45" spans="1:2" x14ac:dyDescent="0.35">
      <c r="B45" s="24" t="s">
        <v>324</v>
      </c>
    </row>
    <row r="46" spans="1:2" ht="29" x14ac:dyDescent="0.35">
      <c r="B46" s="24" t="s">
        <v>247</v>
      </c>
    </row>
    <row r="47" spans="1:2" x14ac:dyDescent="0.35">
      <c r="B47" s="24" t="s">
        <v>93</v>
      </c>
    </row>
    <row r="48" spans="1:2" x14ac:dyDescent="0.35">
      <c r="B48" s="24" t="s">
        <v>250</v>
      </c>
    </row>
    <row r="49" spans="1:2" x14ac:dyDescent="0.35">
      <c r="B49" s="24" t="s">
        <v>223</v>
      </c>
    </row>
    <row r="50" spans="1:2" x14ac:dyDescent="0.35">
      <c r="B50" s="24" t="s">
        <v>102</v>
      </c>
    </row>
    <row r="51" spans="1:2" x14ac:dyDescent="0.35">
      <c r="B51" s="24" t="s">
        <v>249</v>
      </c>
    </row>
    <row r="52" spans="1:2" x14ac:dyDescent="0.35">
      <c r="B52" s="24" t="s">
        <v>177</v>
      </c>
    </row>
    <row r="53" spans="1:2" x14ac:dyDescent="0.35">
      <c r="B53" s="24" t="s">
        <v>177</v>
      </c>
    </row>
    <row r="54" spans="1:2" x14ac:dyDescent="0.35">
      <c r="B54" s="24" t="s">
        <v>138</v>
      </c>
    </row>
    <row r="55" spans="1:2" x14ac:dyDescent="0.35">
      <c r="B55" s="24" t="s">
        <v>153</v>
      </c>
    </row>
    <row r="57" spans="1:2" ht="18.5" x14ac:dyDescent="0.45">
      <c r="A57" s="30" t="s">
        <v>345</v>
      </c>
      <c r="B57" s="28" t="s">
        <v>39</v>
      </c>
    </row>
    <row r="58" spans="1:2" x14ac:dyDescent="0.35">
      <c r="B58" s="24" t="s">
        <v>132</v>
      </c>
    </row>
    <row r="59" spans="1:2" x14ac:dyDescent="0.35">
      <c r="B59" s="24" t="s">
        <v>224</v>
      </c>
    </row>
    <row r="60" spans="1:2" x14ac:dyDescent="0.35">
      <c r="B60" s="24" t="s">
        <v>202</v>
      </c>
    </row>
    <row r="61" spans="1:2" x14ac:dyDescent="0.35">
      <c r="B61" s="24" t="s">
        <v>178</v>
      </c>
    </row>
    <row r="62" spans="1:2" x14ac:dyDescent="0.35">
      <c r="B62" s="24" t="s">
        <v>94</v>
      </c>
    </row>
    <row r="63" spans="1:2" x14ac:dyDescent="0.35">
      <c r="B63" s="24" t="s">
        <v>263</v>
      </c>
    </row>
    <row r="64" spans="1:2" x14ac:dyDescent="0.35">
      <c r="B64" s="24" t="s">
        <v>206</v>
      </c>
    </row>
    <row r="65" spans="2:2" ht="29" x14ac:dyDescent="0.35">
      <c r="B65" s="24" t="s">
        <v>259</v>
      </c>
    </row>
    <row r="66" spans="2:2" x14ac:dyDescent="0.35">
      <c r="B66" s="24" t="s">
        <v>172</v>
      </c>
    </row>
    <row r="67" spans="2:2" x14ac:dyDescent="0.35">
      <c r="B67" s="24" t="s">
        <v>258</v>
      </c>
    </row>
    <row r="68" spans="2:2" x14ac:dyDescent="0.35">
      <c r="B68" s="24" t="s">
        <v>260</v>
      </c>
    </row>
    <row r="69" spans="2:2" x14ac:dyDescent="0.35">
      <c r="B69" s="24" t="s">
        <v>261</v>
      </c>
    </row>
    <row r="70" spans="2:2" x14ac:dyDescent="0.35">
      <c r="B70" s="24" t="s">
        <v>115</v>
      </c>
    </row>
    <row r="71" spans="2:2" x14ac:dyDescent="0.35">
      <c r="B71" s="24" t="s">
        <v>211</v>
      </c>
    </row>
    <row r="72" spans="2:2" x14ac:dyDescent="0.35">
      <c r="B72" s="24" t="s">
        <v>217</v>
      </c>
    </row>
    <row r="73" spans="2:2" x14ac:dyDescent="0.35">
      <c r="B73" s="24" t="s">
        <v>167</v>
      </c>
    </row>
    <row r="74" spans="2:2" x14ac:dyDescent="0.35">
      <c r="B74" s="24" t="s">
        <v>158</v>
      </c>
    </row>
    <row r="75" spans="2:2" x14ac:dyDescent="0.35">
      <c r="B75" s="24" t="s">
        <v>181</v>
      </c>
    </row>
    <row r="76" spans="2:2" ht="29" x14ac:dyDescent="0.35">
      <c r="B76" s="24" t="s">
        <v>262</v>
      </c>
    </row>
    <row r="77" spans="2:2" x14ac:dyDescent="0.35">
      <c r="B77" s="24" t="s">
        <v>121</v>
      </c>
    </row>
    <row r="78" spans="2:2" x14ac:dyDescent="0.35">
      <c r="B78" s="24" t="s">
        <v>229</v>
      </c>
    </row>
    <row r="79" spans="2:2" x14ac:dyDescent="0.35">
      <c r="B79" s="24" t="s">
        <v>256</v>
      </c>
    </row>
    <row r="80" spans="2:2" ht="29" x14ac:dyDescent="0.35">
      <c r="B80" s="24" t="s">
        <v>257</v>
      </c>
    </row>
    <row r="81" spans="1:2" x14ac:dyDescent="0.35">
      <c r="B81" s="24" t="s">
        <v>129</v>
      </c>
    </row>
    <row r="82" spans="1:2" x14ac:dyDescent="0.35">
      <c r="B82" s="24" t="s">
        <v>134</v>
      </c>
    </row>
    <row r="83" spans="1:2" s="9" customFormat="1" x14ac:dyDescent="0.35">
      <c r="A83" s="31"/>
      <c r="B83" s="34"/>
    </row>
    <row r="84" spans="1:2" s="26" customFormat="1" ht="18.5" x14ac:dyDescent="0.45">
      <c r="A84" s="30" t="s">
        <v>346</v>
      </c>
      <c r="B84" s="28" t="s">
        <v>45</v>
      </c>
    </row>
    <row r="85" spans="1:2" x14ac:dyDescent="0.35">
      <c r="B85" s="24" t="s">
        <v>100</v>
      </c>
    </row>
    <row r="86" spans="1:2" x14ac:dyDescent="0.35">
      <c r="B86" s="24" t="s">
        <v>207</v>
      </c>
    </row>
    <row r="87" spans="1:2" x14ac:dyDescent="0.35">
      <c r="B87" s="24" t="s">
        <v>267</v>
      </c>
    </row>
    <row r="88" spans="1:2" x14ac:dyDescent="0.35">
      <c r="B88" s="24" t="s">
        <v>139</v>
      </c>
    </row>
    <row r="89" spans="1:2" x14ac:dyDescent="0.35">
      <c r="B89" s="24" t="s">
        <v>268</v>
      </c>
    </row>
    <row r="90" spans="1:2" x14ac:dyDescent="0.35">
      <c r="B90" s="24" t="s">
        <v>232</v>
      </c>
    </row>
    <row r="91" spans="1:2" x14ac:dyDescent="0.35">
      <c r="B91" s="24" t="s">
        <v>232</v>
      </c>
    </row>
    <row r="92" spans="1:2" x14ac:dyDescent="0.35">
      <c r="B92" s="24" t="s">
        <v>232</v>
      </c>
    </row>
    <row r="93" spans="1:2" x14ac:dyDescent="0.35">
      <c r="B93" s="24" t="s">
        <v>232</v>
      </c>
    </row>
    <row r="94" spans="1:2" x14ac:dyDescent="0.35">
      <c r="B94" s="24" t="s">
        <v>270</v>
      </c>
    </row>
    <row r="95" spans="1:2" x14ac:dyDescent="0.35">
      <c r="B95" s="24" t="s">
        <v>203</v>
      </c>
    </row>
    <row r="96" spans="1:2" x14ac:dyDescent="0.35">
      <c r="B96" s="24" t="s">
        <v>264</v>
      </c>
    </row>
    <row r="97" spans="1:2" x14ac:dyDescent="0.35">
      <c r="B97" s="24" t="s">
        <v>215</v>
      </c>
    </row>
    <row r="98" spans="1:2" ht="29" x14ac:dyDescent="0.35">
      <c r="B98" s="24" t="s">
        <v>269</v>
      </c>
    </row>
    <row r="99" spans="1:2" x14ac:dyDescent="0.35">
      <c r="B99" s="24" t="s">
        <v>265</v>
      </c>
    </row>
    <row r="100" spans="1:2" x14ac:dyDescent="0.35">
      <c r="B100" s="24" t="s">
        <v>173</v>
      </c>
    </row>
    <row r="101" spans="1:2" x14ac:dyDescent="0.35">
      <c r="B101" s="24" t="s">
        <v>266</v>
      </c>
    </row>
    <row r="102" spans="1:2" x14ac:dyDescent="0.35">
      <c r="B102" s="24" t="s">
        <v>117</v>
      </c>
    </row>
    <row r="103" spans="1:2" x14ac:dyDescent="0.35">
      <c r="B103" s="24" t="s">
        <v>130</v>
      </c>
    </row>
    <row r="104" spans="1:2" x14ac:dyDescent="0.35">
      <c r="B104" s="24" t="s">
        <v>136</v>
      </c>
    </row>
    <row r="105" spans="1:2" x14ac:dyDescent="0.35">
      <c r="B105" s="24" t="s">
        <v>193</v>
      </c>
    </row>
    <row r="106" spans="1:2" s="9" customFormat="1" x14ac:dyDescent="0.35">
      <c r="A106" s="31"/>
      <c r="B106" s="34"/>
    </row>
    <row r="107" spans="1:2" s="27" customFormat="1" ht="18.5" x14ac:dyDescent="0.45">
      <c r="A107" s="32" t="s">
        <v>347</v>
      </c>
      <c r="B107" s="28" t="s">
        <v>55</v>
      </c>
    </row>
    <row r="108" spans="1:2" x14ac:dyDescent="0.35">
      <c r="B108" s="24" t="s">
        <v>194</v>
      </c>
    </row>
    <row r="109" spans="1:2" x14ac:dyDescent="0.35">
      <c r="B109" s="24" t="s">
        <v>140</v>
      </c>
    </row>
    <row r="110" spans="1:2" x14ac:dyDescent="0.35">
      <c r="B110" s="24" t="s">
        <v>284</v>
      </c>
    </row>
    <row r="111" spans="1:2" x14ac:dyDescent="0.35">
      <c r="B111" s="24" t="s">
        <v>230</v>
      </c>
    </row>
    <row r="112" spans="1:2" x14ac:dyDescent="0.35">
      <c r="B112" s="24" t="s">
        <v>197</v>
      </c>
    </row>
    <row r="113" spans="2:2" x14ac:dyDescent="0.35">
      <c r="B113" s="24" t="s">
        <v>95</v>
      </c>
    </row>
    <row r="114" spans="2:2" x14ac:dyDescent="0.35">
      <c r="B114" s="24" t="s">
        <v>279</v>
      </c>
    </row>
    <row r="115" spans="2:2" x14ac:dyDescent="0.35">
      <c r="B115" s="24" t="s">
        <v>101</v>
      </c>
    </row>
    <row r="116" spans="2:2" x14ac:dyDescent="0.35">
      <c r="B116" s="24" t="s">
        <v>275</v>
      </c>
    </row>
    <row r="117" spans="2:2" ht="15" customHeight="1" x14ac:dyDescent="0.35">
      <c r="B117" s="35" t="s">
        <v>280</v>
      </c>
    </row>
    <row r="118" spans="2:2" x14ac:dyDescent="0.35">
      <c r="B118" s="24" t="s">
        <v>106</v>
      </c>
    </row>
    <row r="119" spans="2:2" x14ac:dyDescent="0.35">
      <c r="B119" s="24" t="s">
        <v>281</v>
      </c>
    </row>
    <row r="120" spans="2:2" x14ac:dyDescent="0.35">
      <c r="B120" s="24" t="s">
        <v>154</v>
      </c>
    </row>
    <row r="121" spans="2:2" x14ac:dyDescent="0.35">
      <c r="B121" s="24" t="s">
        <v>276</v>
      </c>
    </row>
    <row r="122" spans="2:2" x14ac:dyDescent="0.35">
      <c r="B122" s="24" t="s">
        <v>277</v>
      </c>
    </row>
    <row r="123" spans="2:2" x14ac:dyDescent="0.35">
      <c r="B123" s="24" t="s">
        <v>122</v>
      </c>
    </row>
    <row r="124" spans="2:2" x14ac:dyDescent="0.35">
      <c r="B124" s="24" t="s">
        <v>283</v>
      </c>
    </row>
    <row r="125" spans="2:2" x14ac:dyDescent="0.35">
      <c r="B125" s="24" t="s">
        <v>174</v>
      </c>
    </row>
    <row r="126" spans="2:2" x14ac:dyDescent="0.35">
      <c r="B126" s="24" t="s">
        <v>278</v>
      </c>
    </row>
    <row r="127" spans="2:2" x14ac:dyDescent="0.35">
      <c r="B127" s="24" t="s">
        <v>212</v>
      </c>
    </row>
    <row r="128" spans="2:2" x14ac:dyDescent="0.35">
      <c r="B128" s="24" t="s">
        <v>273</v>
      </c>
    </row>
    <row r="129" spans="1:2" x14ac:dyDescent="0.35">
      <c r="B129" s="24" t="s">
        <v>282</v>
      </c>
    </row>
    <row r="130" spans="1:2" x14ac:dyDescent="0.35">
      <c r="B130" s="24" t="s">
        <v>189</v>
      </c>
    </row>
    <row r="131" spans="1:2" x14ac:dyDescent="0.35">
      <c r="B131" s="24" t="s">
        <v>146</v>
      </c>
    </row>
    <row r="132" spans="1:2" x14ac:dyDescent="0.35">
      <c r="B132" s="24" t="s">
        <v>92</v>
      </c>
    </row>
    <row r="133" spans="1:2" x14ac:dyDescent="0.35">
      <c r="B133" s="24" t="s">
        <v>92</v>
      </c>
    </row>
    <row r="134" spans="1:2" x14ac:dyDescent="0.35">
      <c r="B134" s="24" t="s">
        <v>274</v>
      </c>
    </row>
    <row r="135" spans="1:2" s="9" customFormat="1" x14ac:dyDescent="0.35">
      <c r="A135" s="31"/>
      <c r="B135" s="34"/>
    </row>
    <row r="136" spans="1:2" ht="18.5" x14ac:dyDescent="0.45">
      <c r="A136" s="30" t="s">
        <v>341</v>
      </c>
      <c r="B136" s="28" t="s">
        <v>67</v>
      </c>
    </row>
    <row r="137" spans="1:2" x14ac:dyDescent="0.35">
      <c r="B137" s="24" t="s">
        <v>293</v>
      </c>
    </row>
    <row r="138" spans="1:2" x14ac:dyDescent="0.35">
      <c r="B138" s="24" t="s">
        <v>225</v>
      </c>
    </row>
    <row r="139" spans="1:2" x14ac:dyDescent="0.35">
      <c r="B139" s="24" t="s">
        <v>289</v>
      </c>
    </row>
    <row r="140" spans="1:2" x14ac:dyDescent="0.35">
      <c r="B140" s="24" t="s">
        <v>208</v>
      </c>
    </row>
    <row r="141" spans="1:2" ht="29" x14ac:dyDescent="0.35">
      <c r="B141" s="24" t="s">
        <v>299</v>
      </c>
    </row>
    <row r="142" spans="1:2" x14ac:dyDescent="0.35">
      <c r="B142" s="24" t="s">
        <v>288</v>
      </c>
    </row>
    <row r="143" spans="1:2" x14ac:dyDescent="0.35">
      <c r="B143" s="24" t="s">
        <v>135</v>
      </c>
    </row>
    <row r="144" spans="1:2" x14ac:dyDescent="0.35">
      <c r="B144" s="24" t="s">
        <v>298</v>
      </c>
    </row>
    <row r="145" spans="2:9" x14ac:dyDescent="0.35">
      <c r="B145" s="24" t="s">
        <v>298</v>
      </c>
    </row>
    <row r="146" spans="2:9" x14ac:dyDescent="0.35">
      <c r="B146" s="24" t="s">
        <v>150</v>
      </c>
    </row>
    <row r="147" spans="2:9" x14ac:dyDescent="0.35">
      <c r="B147" s="24" t="s">
        <v>300</v>
      </c>
    </row>
    <row r="148" spans="2:9" x14ac:dyDescent="0.35">
      <c r="B148" s="24" t="s">
        <v>159</v>
      </c>
    </row>
    <row r="149" spans="2:9" x14ac:dyDescent="0.35">
      <c r="B149" s="24" t="s">
        <v>155</v>
      </c>
    </row>
    <row r="150" spans="2:9" x14ac:dyDescent="0.35">
      <c r="B150" s="24" t="s">
        <v>292</v>
      </c>
    </row>
    <row r="151" spans="2:9" x14ac:dyDescent="0.35">
      <c r="B151" s="24" t="s">
        <v>301</v>
      </c>
    </row>
    <row r="152" spans="2:9" x14ac:dyDescent="0.35">
      <c r="B152" s="24" t="s">
        <v>123</v>
      </c>
    </row>
    <row r="153" spans="2:9" x14ac:dyDescent="0.35">
      <c r="B153" s="24" t="s">
        <v>294</v>
      </c>
    </row>
    <row r="154" spans="2:9" x14ac:dyDescent="0.35">
      <c r="B154" s="24" t="s">
        <v>294</v>
      </c>
    </row>
    <row r="155" spans="2:9" x14ac:dyDescent="0.35">
      <c r="B155" s="24" t="s">
        <v>287</v>
      </c>
    </row>
    <row r="156" spans="2:9" x14ac:dyDescent="0.35">
      <c r="B156" s="24" t="s">
        <v>186</v>
      </c>
    </row>
    <row r="157" spans="2:9" x14ac:dyDescent="0.35">
      <c r="B157" s="24" t="s">
        <v>141</v>
      </c>
      <c r="I157" s="23"/>
    </row>
    <row r="158" spans="2:9" x14ac:dyDescent="0.35">
      <c r="B158" s="24" t="s">
        <v>340</v>
      </c>
    </row>
    <row r="159" spans="2:9" x14ac:dyDescent="0.35">
      <c r="B159" s="24" t="s">
        <v>290</v>
      </c>
    </row>
    <row r="160" spans="2:9" x14ac:dyDescent="0.35">
      <c r="B160" s="24" t="s">
        <v>196</v>
      </c>
    </row>
    <row r="161" spans="2:2" x14ac:dyDescent="0.35">
      <c r="B161" s="24" t="s">
        <v>296</v>
      </c>
    </row>
    <row r="162" spans="2:2" x14ac:dyDescent="0.35">
      <c r="B162" s="24" t="s">
        <v>96</v>
      </c>
    </row>
    <row r="163" spans="2:2" x14ac:dyDescent="0.35">
      <c r="B163" s="24" t="s">
        <v>175</v>
      </c>
    </row>
    <row r="164" spans="2:2" x14ac:dyDescent="0.35">
      <c r="B164" s="24" t="s">
        <v>107</v>
      </c>
    </row>
    <row r="165" spans="2:2" x14ac:dyDescent="0.35">
      <c r="B165" s="24" t="s">
        <v>295</v>
      </c>
    </row>
    <row r="166" spans="2:2" x14ac:dyDescent="0.35">
      <c r="B166" s="24" t="s">
        <v>216</v>
      </c>
    </row>
    <row r="167" spans="2:2" x14ac:dyDescent="0.35">
      <c r="B167" s="24" t="s">
        <v>302</v>
      </c>
    </row>
    <row r="168" spans="2:2" x14ac:dyDescent="0.35">
      <c r="B168" s="24" t="s">
        <v>198</v>
      </c>
    </row>
    <row r="169" spans="2:2" x14ac:dyDescent="0.35">
      <c r="B169" s="24" t="s">
        <v>188</v>
      </c>
    </row>
    <row r="170" spans="2:2" x14ac:dyDescent="0.35">
      <c r="B170" s="24" t="s">
        <v>111</v>
      </c>
    </row>
    <row r="171" spans="2:2" x14ac:dyDescent="0.35">
      <c r="B171" s="24" t="s">
        <v>297</v>
      </c>
    </row>
    <row r="172" spans="2:2" x14ac:dyDescent="0.35">
      <c r="B172" s="24" t="s">
        <v>291</v>
      </c>
    </row>
    <row r="173" spans="2:2" x14ac:dyDescent="0.35">
      <c r="B173" s="24" t="s">
        <v>118</v>
      </c>
    </row>
    <row r="174" spans="2:2" x14ac:dyDescent="0.35">
      <c r="B174" s="24" t="s">
        <v>147</v>
      </c>
    </row>
    <row r="175" spans="2:2" x14ac:dyDescent="0.35">
      <c r="B175" s="24" t="s">
        <v>143</v>
      </c>
    </row>
    <row r="176" spans="2:2" x14ac:dyDescent="0.35">
      <c r="B176" s="24" t="s">
        <v>303</v>
      </c>
    </row>
    <row r="177" spans="1:2" x14ac:dyDescent="0.35">
      <c r="B177" s="24" t="s">
        <v>161</v>
      </c>
    </row>
    <row r="178" spans="1:2" x14ac:dyDescent="0.35">
      <c r="B178" s="24" t="s">
        <v>286</v>
      </c>
    </row>
    <row r="179" spans="1:2" x14ac:dyDescent="0.35">
      <c r="B179" s="24" t="s">
        <v>220</v>
      </c>
    </row>
    <row r="180" spans="1:2" x14ac:dyDescent="0.35">
      <c r="B180" s="24" t="s">
        <v>131</v>
      </c>
    </row>
    <row r="181" spans="1:2" x14ac:dyDescent="0.35">
      <c r="B181" s="24" t="s">
        <v>183</v>
      </c>
    </row>
    <row r="183" spans="1:2" ht="18.5" x14ac:dyDescent="0.45">
      <c r="A183" s="30" t="s">
        <v>342</v>
      </c>
      <c r="B183" s="28" t="s">
        <v>78</v>
      </c>
    </row>
    <row r="184" spans="1:2" x14ac:dyDescent="0.35">
      <c r="B184" s="24" t="s">
        <v>190</v>
      </c>
    </row>
    <row r="185" spans="1:2" x14ac:dyDescent="0.35">
      <c r="B185" s="24" t="s">
        <v>305</v>
      </c>
    </row>
    <row r="186" spans="1:2" x14ac:dyDescent="0.35">
      <c r="B186" s="24" t="s">
        <v>184</v>
      </c>
    </row>
    <row r="187" spans="1:2" x14ac:dyDescent="0.35">
      <c r="B187" s="24" t="s">
        <v>314</v>
      </c>
    </row>
    <row r="188" spans="1:2" x14ac:dyDescent="0.35">
      <c r="B188" s="24" t="s">
        <v>307</v>
      </c>
    </row>
    <row r="189" spans="1:2" x14ac:dyDescent="0.35">
      <c r="B189" s="24" t="s">
        <v>204</v>
      </c>
    </row>
    <row r="190" spans="1:2" x14ac:dyDescent="0.35">
      <c r="B190" s="24" t="s">
        <v>97</v>
      </c>
    </row>
    <row r="191" spans="1:2" x14ac:dyDescent="0.35">
      <c r="B191" s="24" t="s">
        <v>311</v>
      </c>
    </row>
    <row r="192" spans="1:2" x14ac:dyDescent="0.35">
      <c r="B192" s="24" t="s">
        <v>109</v>
      </c>
    </row>
    <row r="193" spans="2:2" x14ac:dyDescent="0.35">
      <c r="B193" s="24" t="s">
        <v>142</v>
      </c>
    </row>
    <row r="194" spans="2:2" x14ac:dyDescent="0.35">
      <c r="B194" s="24" t="s">
        <v>160</v>
      </c>
    </row>
    <row r="195" spans="2:2" x14ac:dyDescent="0.35">
      <c r="B195" s="24" t="s">
        <v>213</v>
      </c>
    </row>
    <row r="196" spans="2:2" x14ac:dyDescent="0.35">
      <c r="B196" s="24" t="s">
        <v>169</v>
      </c>
    </row>
    <row r="197" spans="2:2" x14ac:dyDescent="0.35">
      <c r="B197" s="24" t="s">
        <v>156</v>
      </c>
    </row>
    <row r="198" spans="2:2" x14ac:dyDescent="0.35">
      <c r="B198" s="24" t="s">
        <v>308</v>
      </c>
    </row>
    <row r="199" spans="2:2" x14ac:dyDescent="0.35">
      <c r="B199" s="24" t="s">
        <v>310</v>
      </c>
    </row>
    <row r="200" spans="2:2" x14ac:dyDescent="0.35">
      <c r="B200" s="24" t="s">
        <v>116</v>
      </c>
    </row>
    <row r="201" spans="2:2" x14ac:dyDescent="0.35">
      <c r="B201" s="24" t="s">
        <v>218</v>
      </c>
    </row>
    <row r="202" spans="2:2" ht="29" x14ac:dyDescent="0.35">
      <c r="B202" s="24" t="s">
        <v>312</v>
      </c>
    </row>
    <row r="203" spans="2:2" x14ac:dyDescent="0.35">
      <c r="B203" s="24" t="s">
        <v>162</v>
      </c>
    </row>
    <row r="204" spans="2:2" x14ac:dyDescent="0.35">
      <c r="B204" s="24" t="s">
        <v>231</v>
      </c>
    </row>
    <row r="205" spans="2:2" x14ac:dyDescent="0.35">
      <c r="B205" s="24" t="s">
        <v>148</v>
      </c>
    </row>
    <row r="206" spans="2:2" x14ac:dyDescent="0.35">
      <c r="B206" s="24" t="s">
        <v>133</v>
      </c>
    </row>
    <row r="207" spans="2:2" ht="29" x14ac:dyDescent="0.35">
      <c r="B207" s="24" t="s">
        <v>306</v>
      </c>
    </row>
    <row r="208" spans="2:2" ht="43.5" x14ac:dyDescent="0.35">
      <c r="B208" s="24" t="s">
        <v>315</v>
      </c>
    </row>
    <row r="209" spans="2:2" x14ac:dyDescent="0.35">
      <c r="B209" s="24" t="s">
        <v>316</v>
      </c>
    </row>
    <row r="210" spans="2:2" x14ac:dyDescent="0.35">
      <c r="B210" s="24" t="s">
        <v>179</v>
      </c>
    </row>
    <row r="211" spans="2:2" x14ac:dyDescent="0.35">
      <c r="B211" s="24" t="s">
        <v>185</v>
      </c>
    </row>
    <row r="212" spans="2:2" x14ac:dyDescent="0.35">
      <c r="B212" s="24" t="s">
        <v>144</v>
      </c>
    </row>
    <row r="213" spans="2:2" x14ac:dyDescent="0.35">
      <c r="B213" s="24" t="s">
        <v>119</v>
      </c>
    </row>
    <row r="214" spans="2:2" x14ac:dyDescent="0.35">
      <c r="B214" s="24" t="s">
        <v>108</v>
      </c>
    </row>
    <row r="215" spans="2:2" x14ac:dyDescent="0.35">
      <c r="B215" s="24" t="s">
        <v>226</v>
      </c>
    </row>
    <row r="216" spans="2:2" x14ac:dyDescent="0.35">
      <c r="B216" s="24" t="s">
        <v>112</v>
      </c>
    </row>
    <row r="217" spans="2:2" x14ac:dyDescent="0.35">
      <c r="B217" s="24" t="s">
        <v>313</v>
      </c>
    </row>
    <row r="218" spans="2:2" x14ac:dyDescent="0.35">
      <c r="B218" s="24" t="s">
        <v>125</v>
      </c>
    </row>
    <row r="219" spans="2:2" x14ac:dyDescent="0.35">
      <c r="B219" s="24" t="s">
        <v>176</v>
      </c>
    </row>
    <row r="220" spans="2:2" x14ac:dyDescent="0.35">
      <c r="B220" s="24" t="s">
        <v>124</v>
      </c>
    </row>
    <row r="221" spans="2:2" x14ac:dyDescent="0.35">
      <c r="B221" s="24" t="s">
        <v>151</v>
      </c>
    </row>
    <row r="222" spans="2:2" ht="29" x14ac:dyDescent="0.35">
      <c r="B222" s="24" t="s">
        <v>304</v>
      </c>
    </row>
    <row r="223" spans="2:2" x14ac:dyDescent="0.35">
      <c r="B223" s="24" t="s">
        <v>317</v>
      </c>
    </row>
    <row r="224" spans="2:2" x14ac:dyDescent="0.35">
      <c r="B224" s="24" t="s">
        <v>137</v>
      </c>
    </row>
    <row r="225" spans="2:2" ht="29" x14ac:dyDescent="0.35">
      <c r="B225" s="24" t="s">
        <v>309</v>
      </c>
    </row>
    <row r="226" spans="2:2" x14ac:dyDescent="0.35">
      <c r="B226" s="25"/>
    </row>
  </sheetData>
  <sortState ref="B199:B356">
    <sortCondition ref="B199"/>
  </sortState>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listy</vt:lpstr>
      </vt:variant>
      <vt:variant>
        <vt:i4>4</vt:i4>
      </vt:variant>
      <vt:variant>
        <vt:lpstr>grafy</vt:lpstr>
      </vt:variant>
      <vt:variant>
        <vt:i4>1</vt:i4>
      </vt:variant>
      <vt:variant>
        <vt:lpstr>Pojmenované oblasti</vt:lpstr>
      </vt:variant>
      <vt:variant>
        <vt:i4>10</vt:i4>
      </vt:variant>
    </vt:vector>
  </HeadingPairs>
  <TitlesOfParts>
    <vt:vector size="15" baseType="lpstr">
      <vt:lpstr>1+2.st</vt:lpstr>
      <vt:lpstr>1.st</vt:lpstr>
      <vt:lpstr>2.st</vt:lpstr>
      <vt:lpstr>texty</vt:lpstr>
      <vt:lpstr>Graf1</vt:lpstr>
      <vt:lpstr>'1+2.st'!_Toc5037001</vt:lpstr>
      <vt:lpstr>'1+2.st'!_Toc5037002</vt:lpstr>
      <vt:lpstr>'1+2.st'!_Toc5037003</vt:lpstr>
      <vt:lpstr>'1+2.st'!_Toc5037004</vt:lpstr>
      <vt:lpstr>'1+2.st'!_Toc5037006</vt:lpstr>
      <vt:lpstr>'1+2.st'!_Toc5037007</vt:lpstr>
      <vt:lpstr>'1+2.st'!_Toc5037008</vt:lpstr>
      <vt:lpstr>'1+2.st'!_Toc5037009</vt:lpstr>
      <vt:lpstr>'1+2.st'!_Toc5037010</vt:lpstr>
      <vt:lpstr>'1+2.st'!_Toc5037011</vt:lpstr>
    </vt:vector>
  </TitlesOfParts>
  <Company>CZU - FAPPZ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dc:creator>
  <cp:lastModifiedBy>VP</cp:lastModifiedBy>
  <dcterms:created xsi:type="dcterms:W3CDTF">2019-05-14T05:57:40Z</dcterms:created>
  <dcterms:modified xsi:type="dcterms:W3CDTF">2019-09-25T08:54:43Z</dcterms:modified>
</cp:coreProperties>
</file>